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3920" windowHeight="9345"/>
  </bookViews>
  <sheets>
    <sheet name="1" sheetId="1" r:id="rId1"/>
    <sheet name="2" sheetId="2" r:id="rId2"/>
    <sheet name="3" sheetId="7" r:id="rId3"/>
    <sheet name="4" sheetId="6" r:id="rId4"/>
    <sheet name="5" sheetId="5" r:id="rId5"/>
    <sheet name="6" sheetId="4" r:id="rId6"/>
    <sheet name="7" sheetId="3" r:id="rId7"/>
    <sheet name="8" sheetId="8" r:id="rId8"/>
    <sheet name="9" sheetId="9" r:id="rId9"/>
  </sheets>
  <definedNames>
    <definedName name="_ftn1" localSheetId="1">'2'!#REF!</definedName>
    <definedName name="_ftnref1" localSheetId="1">'2'!#REF!</definedName>
  </definedNames>
  <calcPr calcId="114210"/>
</workbook>
</file>

<file path=xl/calcChain.xml><?xml version="1.0" encoding="utf-8"?>
<calcChain xmlns="http://schemas.openxmlformats.org/spreadsheetml/2006/main">
  <c r="D33" i="2"/>
  <c r="D36" i="6"/>
  <c r="D29"/>
  <c r="D17"/>
  <c r="D42" i="2"/>
  <c r="D7"/>
  <c r="D19"/>
  <c r="D27"/>
  <c r="D4" i="7"/>
  <c r="D8"/>
  <c r="D3"/>
  <c r="D4" i="6"/>
  <c r="D12"/>
  <c r="D30"/>
  <c r="D33"/>
  <c r="D4" i="5"/>
  <c r="D3"/>
  <c r="D9"/>
  <c r="D13"/>
  <c r="D16"/>
  <c r="D21"/>
  <c r="G3" i="4"/>
  <c r="D10" i="9"/>
  <c r="H10"/>
  <c r="D9" i="4"/>
  <c r="E9"/>
  <c r="F9"/>
  <c r="G10"/>
  <c r="G9"/>
  <c r="D11" i="9"/>
  <c r="H11"/>
  <c r="G11" i="4"/>
  <c r="G12"/>
  <c r="G24"/>
  <c r="G23"/>
  <c r="G25"/>
  <c r="G26"/>
  <c r="G27"/>
  <c r="G28"/>
  <c r="E29"/>
  <c r="E23"/>
  <c r="F29"/>
  <c r="F23"/>
  <c r="G30"/>
  <c r="G29"/>
  <c r="G31"/>
  <c r="E5" i="3"/>
  <c r="F5"/>
  <c r="G5"/>
  <c r="G7"/>
  <c r="G8"/>
  <c r="G14"/>
  <c r="G19"/>
  <c r="G18"/>
  <c r="G23"/>
  <c r="G30"/>
  <c r="G33"/>
  <c r="G36"/>
  <c r="G39"/>
  <c r="G40"/>
  <c r="G43"/>
  <c r="D11" i="8"/>
  <c r="E11"/>
  <c r="F11"/>
  <c r="G12"/>
  <c r="G11"/>
  <c r="G13"/>
  <c r="G14"/>
  <c r="G22"/>
  <c r="G25"/>
  <c r="D16" i="7"/>
  <c r="H6" i="9"/>
  <c r="G17" i="8"/>
  <c r="D3" i="6"/>
  <c r="H8" i="9"/>
  <c r="H7"/>
  <c r="H5"/>
  <c r="H12"/>
  <c r="G27" i="3"/>
  <c r="G17"/>
</calcChain>
</file>

<file path=xl/sharedStrings.xml><?xml version="1.0" encoding="utf-8"?>
<sst xmlns="http://schemas.openxmlformats.org/spreadsheetml/2006/main" count="509" uniqueCount="346">
  <si>
    <t>ΕΛΛΗΝΙΚΗ ΔΗΜΟΚΡΑΤΙΑ</t>
  </si>
  <si>
    <t>ΤΜΗΜΑ ΕΡΕΥΝΩΝ ΔΗΜΟΣΙΟΥ ΤΟΜΕΑ</t>
  </si>
  <si>
    <t>Κωδικός Φορέων Γενικής Κυβέρνησης</t>
  </si>
  <si>
    <t>ΤΡΙΜΗΝΙΑΙΑ ΚΑΙ ΕΤΗΣΙΑ</t>
  </si>
  <si>
    <t>ΕΡΕΥΝΑ ΦΟΡΕΩΝ ΓΕΝΙΚΗΣ ΚΥΒΕΡΝΗΣΗΣ</t>
  </si>
  <si>
    <t>Προσωρινά</t>
  </si>
  <si>
    <t>Οριστικά</t>
  </si>
  <si>
    <t>Α’ τριμήνου</t>
  </si>
  <si>
    <t>Οικονομικά στοιχεία</t>
  </si>
  <si>
    <t>Β’ τριμήνου</t>
  </si>
  <si>
    <t>Γ’ τριμήνου</t>
  </si>
  <si>
    <t xml:space="preserve">Δ’ τριμήνου </t>
  </si>
  <si>
    <t>Ετήσια</t>
  </si>
  <si>
    <t>Α. ΣΤΟΙΧΕΙΑ ΜΗΤΡΩΟΥ</t>
  </si>
  <si>
    <t>ΕΠΩΝΥΜΙΑ ΦΟΡΕΑ :</t>
  </si>
  <si>
    <t>Ταχυδρομική διεύθυνση :</t>
  </si>
  <si>
    <t>ΑΦΜ :</t>
  </si>
  <si>
    <t>Ονοματεπώνυμο υπευθύνου :</t>
  </si>
  <si>
    <t>Τηλέφωνο :</t>
  </si>
  <si>
    <r>
      <t>Fax :</t>
    </r>
    <r>
      <rPr>
        <sz val="10"/>
        <rFont val="Arial"/>
        <family val="2"/>
      </rPr>
      <t xml:space="preserve"> </t>
    </r>
  </si>
  <si>
    <t>E-Mail :</t>
  </si>
  <si>
    <t>ΕΙΔΙΚΟΣ ΛΟΓΑΡΙΑΣΜΟΣ</t>
  </si>
  <si>
    <t>ΝΟΜΙΚΗ ΜΟΡΦΗ:</t>
  </si>
  <si>
    <t>Ν.Π.Δ.Δ.</t>
  </si>
  <si>
    <t>Ν.Π.Ι.Δ.</t>
  </si>
  <si>
    <t>ΚΑΤΗΓΟΡΙΑ  ΦΟΡΕΑ</t>
  </si>
  <si>
    <t>ΑΕΙ – ΤΕΙ</t>
  </si>
  <si>
    <t>ΝΟΣΟΚΟΜΕΙΟ</t>
  </si>
  <si>
    <t>ΑΘΛΗΤΙΚΟΣ ΦΟΡΕΑΣ</t>
  </si>
  <si>
    <t>ΠΕΡΙΦΕΡΕΙΑΚΟ ΣΥΣΤΗΜΑ ΥΓΕΙΑΣ</t>
  </si>
  <si>
    <t>ΑΝΑΠΤΥΞΙΑΚΟΣ ΣΥΝΔΕΣΜΟΣ</t>
  </si>
  <si>
    <t>ΠΟΛΙΤΙΣΤΙΚΟΣ ΦΟΡΕΑΣ</t>
  </si>
  <si>
    <t>ΑΝΩΝΥΜΗ ΕΤΑΙΡΕΙΑ</t>
  </si>
  <si>
    <t>ΣΥΓΚΟΙΝΩΝΙΑΚΟΣ ΦΟΡΕΑΣ</t>
  </si>
  <si>
    <t>ΑΣΦΑΛΙΣΤΙΚΟ ΤΑΜΕΙΟ</t>
  </si>
  <si>
    <t>ΦΟΡΕΑΣ ΠΡΟΝΟΙΑΣ – ΘΕΡΑΠΕΥΤΗΡΙΑ</t>
  </si>
  <si>
    <t>ΕΡΕΥΝΗΤΙΚΟ ΙΔΡΥΜΑ</t>
  </si>
  <si>
    <t>_______________________________</t>
  </si>
  <si>
    <t>Β. ΟΙΚΟΝΟΜΙΚΑ ΣΤΟΙΧΕΙΑ ΑΠΟΛΟΓΙΣΜΟΥ</t>
  </si>
  <si>
    <r>
      <t xml:space="preserve">1. </t>
    </r>
    <r>
      <rPr>
        <b/>
        <u/>
        <sz val="8"/>
        <color indexed="8"/>
        <rFont val="Arial"/>
        <family val="2"/>
      </rPr>
      <t>ΕΣΟΔΑ</t>
    </r>
  </si>
  <si>
    <t>Κωδ.</t>
  </si>
  <si>
    <t>ESA 95</t>
  </si>
  <si>
    <t xml:space="preserve">  </t>
  </si>
  <si>
    <t>Εισπραχθέντα ποσά σε ευρώ</t>
  </si>
  <si>
    <t>D6112</t>
  </si>
  <si>
    <t xml:space="preserve">  Εισφορές ασφαλισμένων </t>
  </si>
  <si>
    <t>D6111</t>
  </si>
  <si>
    <t xml:space="preserve">  Εισφορές εργοδότη</t>
  </si>
  <si>
    <t>D2</t>
  </si>
  <si>
    <t xml:space="preserve">    Έσοδα από πωλήσεις υπηρεσιών (εκτός υγειονομικών)</t>
  </si>
  <si>
    <t xml:space="preserve">    Έσοδα από πωλήσεις αγαθών</t>
  </si>
  <si>
    <t xml:space="preserve">    Έσοδα από ενοίκια</t>
  </si>
  <si>
    <t>D41</t>
  </si>
  <si>
    <t xml:space="preserve">    Έσοδα από Τόκους</t>
  </si>
  <si>
    <t>D42</t>
  </si>
  <si>
    <t xml:space="preserve">    Έσοδα από Προσόδους κινητών αξιών</t>
  </si>
  <si>
    <t xml:space="preserve">    Έσοδα από λοιπή επιχειρηματική δραστηριότητα</t>
  </si>
  <si>
    <t>D75</t>
  </si>
  <si>
    <t xml:space="preserve">  Εισπράξεις υπέρ τρίτων</t>
  </si>
  <si>
    <t xml:space="preserve">  Άλλα έσοδα</t>
  </si>
  <si>
    <t>D73</t>
  </si>
  <si>
    <t>D92</t>
  </si>
  <si>
    <t xml:space="preserve">  Επιχορηγήσεις για Επενδύσεις (Π.Δ.Ε. κλπ) </t>
  </si>
  <si>
    <t>D74</t>
  </si>
  <si>
    <t xml:space="preserve">    Επιχορηγήσεις από την Ευρωπαϊκή Ένωση</t>
  </si>
  <si>
    <t xml:space="preserve">    Επιχορηγήσεις από λοιπές χώρες</t>
  </si>
  <si>
    <t>ΑΛΛΟΙ ΠΟΡΟΙ (1310+1320+1330+1340)</t>
  </si>
  <si>
    <t>D99</t>
  </si>
  <si>
    <t xml:space="preserve">  Λοιποί πόροι</t>
  </si>
  <si>
    <t>ΧΡΗΜΑΤΟΟΙΚΟΝΟΜΙΚΑ ΕΣΟΔΑ (1410+1420+1430+1440+1450+1460)</t>
  </si>
  <si>
    <t>F4</t>
  </si>
  <si>
    <t xml:space="preserve"> Έσοδα από τη σύναψη δανείων (1411+1412+1413)</t>
  </si>
  <si>
    <t xml:space="preserve">    Έσοδα από τη σύναψη δανείων εσωτερικού</t>
  </si>
  <si>
    <t xml:space="preserve">    Έσοδα από τη σύναψη δανείων εξωτερικού</t>
  </si>
  <si>
    <t xml:space="preserve">    Έσοδα από την έκδοση τίτλων προεσόδων</t>
  </si>
  <si>
    <t xml:space="preserve"> Έσοδα από επιστροφές δανείων που χορηγήθηκαν σε τρίτους (1421+1422+1423)</t>
  </si>
  <si>
    <t>Έσοδα από επιστροφές δανείων εσωτερικού</t>
  </si>
  <si>
    <t>Έσοδα από επιστροφές δανείων εξωτερικού</t>
  </si>
  <si>
    <t>Έσοδα από την εξόφληση-πώληση τίτλων προεσόδων</t>
  </si>
  <si>
    <t>F51</t>
  </si>
  <si>
    <t xml:space="preserve"> Έσοδα από την πώληση μετοχών και λοιπών συμμετοχών</t>
  </si>
  <si>
    <t>F52</t>
  </si>
  <si>
    <t xml:space="preserve"> Έσοδα από την πώληση μεριδίων αμοιβαίων κεφαλαίων</t>
  </si>
  <si>
    <t>F331</t>
  </si>
  <si>
    <t xml:space="preserve"> Έσοδα από την πώληση εντόκων γραμματίων</t>
  </si>
  <si>
    <t>F332</t>
  </si>
  <si>
    <t xml:space="preserve"> Έσοδα από την πώληση ομολόγων</t>
  </si>
  <si>
    <t>ΣΥΝΟΛΟ ΕΣΟΔΩΝ (1100+1200+1300+1400)</t>
  </si>
  <si>
    <r>
      <t xml:space="preserve">2. </t>
    </r>
    <r>
      <rPr>
        <b/>
        <u/>
        <sz val="8"/>
        <color indexed="8"/>
        <rFont val="Arial"/>
        <family val="2"/>
      </rPr>
      <t>ΕΞΟΔΑ</t>
    </r>
    <r>
      <rPr>
        <sz val="8"/>
        <rFont val="Arial"/>
        <family val="2"/>
      </rPr>
      <t xml:space="preserve">  </t>
    </r>
  </si>
  <si>
    <t>Πληρωθέντα ποσά σε ευρώ</t>
  </si>
  <si>
    <t>ΛΕΙΤΟΥΡΓΙΚΑ ΕΞΟΔΑ (2110+2120+2130+2140+2150+2160+2170+2180+2190)</t>
  </si>
  <si>
    <t xml:space="preserve">  Μισθοδοσία</t>
  </si>
  <si>
    <t>P2</t>
  </si>
  <si>
    <t xml:space="preserve">  Πληρωμές για οδοιπορικά μετακινούμενων υπαλλήλων</t>
  </si>
  <si>
    <t>D621</t>
  </si>
  <si>
    <t>D621, D631</t>
  </si>
  <si>
    <t xml:space="preserve">  Πληρωμές για υπηρεσίες</t>
  </si>
  <si>
    <t xml:space="preserve">    Είδη υγιεινής, καθαριότητος και ευπρεπισμού</t>
  </si>
  <si>
    <t xml:space="preserve">    Προμήθεια ειδών συντήρησης και επισκευής αγαθών διαρκούς χρήσης</t>
  </si>
  <si>
    <t xml:space="preserve">    Διατροφή, ιματισμός, υπόδηση</t>
  </si>
  <si>
    <t xml:space="preserve">    Καύσιμα και λιπαντικά</t>
  </si>
  <si>
    <t xml:space="preserve">    Προμήθεια υλικού εκτυπωτικών, βιβλιοδετικών, τυπογραφικών και λοιπών εργασιών</t>
  </si>
  <si>
    <t xml:space="preserve">    Λοιπές προμήθειες μ.α.κ.</t>
  </si>
  <si>
    <t xml:space="preserve">  Αποδόσεις εισπράξεων υπέρ τρίτων</t>
  </si>
  <si>
    <t xml:space="preserve">  Λοιπά έξοδα</t>
  </si>
  <si>
    <t xml:space="preserve">  Τόκοι χρεωστικοί</t>
  </si>
  <si>
    <t>P51</t>
  </si>
  <si>
    <t>K21</t>
  </si>
  <si>
    <t xml:space="preserve">    Αγορές οικοπέδων</t>
  </si>
  <si>
    <t xml:space="preserve">    Αγορές κτιρίων</t>
  </si>
  <si>
    <t xml:space="preserve">    Ανέγερση κτιρίων</t>
  </si>
  <si>
    <t xml:space="preserve">    Κατασκευή λοιπών εγκαταστάσεων, επεκτάσεις και βελτιώσεις</t>
  </si>
  <si>
    <t xml:space="preserve">  Προμήθειες μηχανικού και λοιπού κεφαλαιουχικού εξοπλισμού </t>
  </si>
  <si>
    <t xml:space="preserve">    Αγορά μηχανημάτων</t>
  </si>
  <si>
    <t xml:space="preserve">    Αγορά λοιπού μηχανολογικού εξοπλισμού</t>
  </si>
  <si>
    <t xml:space="preserve">    Αγορά επίπλων και σκευών</t>
  </si>
  <si>
    <t xml:space="preserve">    Αγορά μεταφορικών μέσων</t>
  </si>
  <si>
    <t xml:space="preserve">    Αγορά λοιπών παγίων</t>
  </si>
  <si>
    <r>
      <t xml:space="preserve">ΧΡΗΜΑΤΟΟΙΚΟΝΟΜΙΚΑ ΕΞΟΔΑ </t>
    </r>
    <r>
      <rPr>
        <sz val="8"/>
        <color indexed="8"/>
        <rFont val="Arial"/>
        <family val="2"/>
      </rPr>
      <t>(2310+2320+2330+2340)</t>
    </r>
  </si>
  <si>
    <t xml:space="preserve">  Εξόφληση δανείων (Χρεολύσια) (2311+2312+2313)</t>
  </si>
  <si>
    <t xml:space="preserve">    Εξόφληση δανείων εσωτερικού (Χρεολύσια)</t>
  </si>
  <si>
    <t xml:space="preserve">    Εξόφληση δανείων εξωτερικού (Χρεολύσια)</t>
  </si>
  <si>
    <t xml:space="preserve">    Εξόφληση τίτλων προεσόδων (Χρεολύσια)</t>
  </si>
  <si>
    <t xml:space="preserve">  Χορήγηση δανείων σε τρίτους</t>
  </si>
  <si>
    <t xml:space="preserve">    Αγορά μετοχών</t>
  </si>
  <si>
    <t>F513</t>
  </si>
  <si>
    <t xml:space="preserve">    Συμμετοχές στο μετοχικό κεφάλαιο εταιρειών και Οργανισμών</t>
  </si>
  <si>
    <t xml:space="preserve">    Αγορά μεριδίων αμοιβαίων κεφαλαίων</t>
  </si>
  <si>
    <t xml:space="preserve">    Αγορά εντόκων γραμματίων</t>
  </si>
  <si>
    <t xml:space="preserve">    Αγορά ομολόγων</t>
  </si>
  <si>
    <r>
      <t xml:space="preserve">ΕΠΙΧΟΡΗΓΗΣΕΙΣ ΠΡΟΣ ΤΡΙΤΟΥΣ </t>
    </r>
    <r>
      <rPr>
        <sz val="8"/>
        <color indexed="8"/>
        <rFont val="Arial"/>
        <family val="2"/>
      </rPr>
      <t>(2410+2420+2430+2440)</t>
    </r>
  </si>
  <si>
    <t xml:space="preserve">  Επιχορηγήσεις σε φορείς του εξωτερικού</t>
  </si>
  <si>
    <t>3. ΣΤΟΙΧΕΙΑ ΕΝΕΡΓΗΤΙΚΟΥ</t>
  </si>
  <si>
    <t>Ποσά σε ευρώ</t>
  </si>
  <si>
    <t>ΤΑΜΕΙΟ (3110+3120)</t>
  </si>
  <si>
    <t>AF.21</t>
  </si>
  <si>
    <t>Μετρητά</t>
  </si>
  <si>
    <t>Επιταγές</t>
  </si>
  <si>
    <t>Α. Στην Τράπεζα της Ελλάδος</t>
  </si>
  <si>
    <t>Β. Στο Ταμείο Παρακαταθηκών &amp; Δανείων</t>
  </si>
  <si>
    <t>Γ. Στις Λοιπές Τράπεζες</t>
  </si>
  <si>
    <t>Δ. ΣΥΝΟΛΟ</t>
  </si>
  <si>
    <r>
      <t xml:space="preserve">ΚΑΤΑΘΕΣΕΙΣ ΚΑΙ REPOS </t>
    </r>
    <r>
      <rPr>
        <sz val="8"/>
        <color indexed="8"/>
        <rFont val="Arial"/>
        <family val="2"/>
      </rPr>
      <t>(3210+3220+3230)</t>
    </r>
  </si>
  <si>
    <t>AF.22</t>
  </si>
  <si>
    <t>Kαταθέσεις Όψεως</t>
  </si>
  <si>
    <t>AF.29</t>
  </si>
  <si>
    <t>Λοιπές καταθέσεις</t>
  </si>
  <si>
    <t>REPOS</t>
  </si>
  <si>
    <t>AF.4</t>
  </si>
  <si>
    <t>ΔΑΝΕΙΑ ΠΡΟΣ ΤΡΙΤΟΥΣ</t>
  </si>
  <si>
    <t>AF.331</t>
  </si>
  <si>
    <r>
      <t xml:space="preserve">ΕΝΤΟΚΑ ΓΡΑΜΜΑΤΙΑ ΕΛΛΗΝΙΚΟΥ ΔΗΜΟΣΙΟΥ </t>
    </r>
    <r>
      <rPr>
        <sz val="8"/>
        <color indexed="8"/>
        <rFont val="Arial"/>
        <family val="2"/>
      </rPr>
      <t>(σε ονομαστική αξία)</t>
    </r>
  </si>
  <si>
    <t>Α. Αρχικής διάρκειας μέχρι ενός έτους</t>
  </si>
  <si>
    <t>Β. Αρχικής διάρκειας άνω του ενός έτους</t>
  </si>
  <si>
    <t>Γ. ΣΥΝΟΛΟ</t>
  </si>
  <si>
    <r>
      <t xml:space="preserve">ΟΜΟΛΟΓΑ </t>
    </r>
    <r>
      <rPr>
        <sz val="8"/>
        <color indexed="8"/>
        <rFont val="Arial"/>
        <family val="2"/>
      </rPr>
      <t>(σε ονομαστική αξία) (3510+3520+3530+3540+3550+3560)</t>
    </r>
  </si>
  <si>
    <t>AF.33</t>
  </si>
  <si>
    <t xml:space="preserve">  Ελληνικού Δημοσίου</t>
  </si>
  <si>
    <t xml:space="preserve">  Οργανισμών Κοινωνικής Ασφάλισης</t>
  </si>
  <si>
    <t xml:space="preserve">  Οργανισμών Τοπικής Αυτοδιοίκησης</t>
  </si>
  <si>
    <t xml:space="preserve">  Εγχώριων Τραπεζών</t>
  </si>
  <si>
    <t xml:space="preserve">  Λοιπών εγχώριων επιχειρήσεων</t>
  </si>
  <si>
    <t>Α. Τραπεζών</t>
  </si>
  <si>
    <t>Β. Λοιπών επιχειρήσεων</t>
  </si>
  <si>
    <t>ΜΕΤΟΧΕΣ ΚΑΙ ΛΟΙΠΕΣ ΣΥΜΜΕΤΟΧΕΣ ΣΕ ΕΛΛΗΝΙΚΕΣ ΕΠΙΧΕΙΡΗΣΕΙΣ</t>
  </si>
  <si>
    <t>(σε τρέχουσες τιμές) (3610+3620)</t>
  </si>
  <si>
    <t>AF.511</t>
  </si>
  <si>
    <t xml:space="preserve">  Εισηγμένες στο Χρηματιστήριο</t>
  </si>
  <si>
    <t>AF.512</t>
  </si>
  <si>
    <t xml:space="preserve">  Μη εισηγμένες στο Χρηματιστήριο</t>
  </si>
  <si>
    <t>AF.51</t>
  </si>
  <si>
    <r>
      <t>ΜΕΤΟΧΕΣ ΚΑΙ ΛΟΙΠΕΣ ΣΥΜΜΕΤΟΧΕΣ ΣΕ ΞΕΝΕΣ ΕΠΙΧΕΙΡΗΣΕΙΣ</t>
    </r>
    <r>
      <rPr>
        <sz val="8"/>
        <color indexed="8"/>
        <rFont val="Arial"/>
        <family val="2"/>
      </rPr>
      <t xml:space="preserve"> (σε τρέχουσες τιμές) </t>
    </r>
  </si>
  <si>
    <t>Α. Διαθεσίμων</t>
  </si>
  <si>
    <t>Β. Λοιπών</t>
  </si>
  <si>
    <t>AF.52</t>
  </si>
  <si>
    <t>ΜΕΡΙΔΙΑ ΑΜΟΙΒΑΙΩΝ ΚΕΦΑΛΑΙΩΝ</t>
  </si>
  <si>
    <t>(αξία σε τρέχουσες τιμές)</t>
  </si>
  <si>
    <t>ΛΟΙΠΕΣ ΑΠΑΙΤΗΣΕΙΣ έναντι: (3910+3920+3930+3940+3950+3960)</t>
  </si>
  <si>
    <t>AF.7</t>
  </si>
  <si>
    <t xml:space="preserve">  Ελληνικού Δημοσίου (3911+3912)</t>
  </si>
  <si>
    <t xml:space="preserve">     Απαιτήσεις τρέχοντος οικονομικού έτους</t>
  </si>
  <si>
    <t xml:space="preserve">     Απαιτήσεις προηγουμένων οικονομικών ετών</t>
  </si>
  <si>
    <t xml:space="preserve">  Οργανισμών Κοινωνικής Ασφάλισης (3921+3922)</t>
  </si>
  <si>
    <t xml:space="preserve">  Οργανισμών Τοπικής Αυτοδιοίκησης (3931+3932)</t>
  </si>
  <si>
    <t xml:space="preserve">  Εγχώριων επιχειρήσεων (3941+3942)</t>
  </si>
  <si>
    <t xml:space="preserve">  Νοικοκυριών (3951+3952)</t>
  </si>
  <si>
    <t xml:space="preserve">  Εξωτερικού (3961+3962)</t>
  </si>
  <si>
    <t>4. ΣΤΟΙΧΕΙΑ ΠΑΘΗΤΙΚΟΥ</t>
  </si>
  <si>
    <t>ΑF.51</t>
  </si>
  <si>
    <t>ΙΔΙΑ ΚΕΦΑΛΑΙΑ ΚΑΙ ΠΡΟΚΑΤΑΒΟΛΕΣ ΑΠΟ ΤΟ ΔΗΜΟΣΙΟ</t>
  </si>
  <si>
    <t>ΑF.33</t>
  </si>
  <si>
    <r>
      <t xml:space="preserve">ΥΠΟΧΡΕΩΣΕΙΣ ΑΠΟ ΕΚΔΟΣΗ ΟΜΟΛΟΓΩΝ </t>
    </r>
    <r>
      <rPr>
        <sz val="8"/>
        <color indexed="8"/>
        <rFont val="Arial"/>
        <family val="2"/>
      </rPr>
      <t>(σε ονομαστική αξία)</t>
    </r>
  </si>
  <si>
    <t>Ποσά σε €</t>
  </si>
  <si>
    <t>Α. Από το Εσωτερικό</t>
  </si>
  <si>
    <t>Β. Από λοιπές χώρες Ζώνης ευρώ</t>
  </si>
  <si>
    <t>Γ. Από Λοιπές χώρες</t>
  </si>
  <si>
    <r>
      <t xml:space="preserve">ΔΑΝΕΙΑ </t>
    </r>
    <r>
      <rPr>
        <sz val="8"/>
        <color indexed="8"/>
        <rFont val="Arial"/>
        <family val="2"/>
      </rPr>
      <t>(4310+4320)</t>
    </r>
  </si>
  <si>
    <t>ΑF.41</t>
  </si>
  <si>
    <t>Αρχικής διάρκειας μέχρι ενός έτους</t>
  </si>
  <si>
    <t>ΑF.42</t>
  </si>
  <si>
    <t>Αρχικής διάρκειας άνω του ενός έτους</t>
  </si>
  <si>
    <t>Εκ των οποίων εγγυημένα από το Ελληνικό Δημόσιο</t>
  </si>
  <si>
    <t xml:space="preserve">  Ελληνικό Δημόσιο</t>
  </si>
  <si>
    <t xml:space="preserve">  Οργανισμούς Κοινωνικής Ασφάλισης</t>
  </si>
  <si>
    <t xml:space="preserve">  Οργανισμούς Τοπικής Αυτοδιοίκησης</t>
  </si>
  <si>
    <t xml:space="preserve">  Εξωτερικό</t>
  </si>
  <si>
    <t>5. ΣΥΝΟΠΤΙΚΑ ΑΠΟΤΕΛΕΣΜΑΤΑ ΚΑΙ ΓΕΝΙΚΟΣ ΕΛΕΓΧΟΣ ΤΟΥ ΕΡΩΤΗΜΑΤΟΛΟΓΙΟΥ</t>
  </si>
  <si>
    <t>ΚΑΘΑΡΑ ΕΣΟΔΑ (5100 μείον 5200)</t>
  </si>
  <si>
    <t>ΣΥΝΟΛΙΚΑ ΕΣΟΔΑ (μεταφορά κωδ. 1500 από σελ. 3)</t>
  </si>
  <si>
    <t>ΜΕΤΑΒΟΛΗ ΧΡΗΜΑΤΙΚΩΝ ΔΙΑΘΕΣΙΜΩΝ (6100+6200)</t>
  </si>
  <si>
    <t>Τρέχοντος έτους ή τριμήνου</t>
  </si>
  <si>
    <t>Προηγούμενου έτους ή τριμήνου</t>
  </si>
  <si>
    <t>Μεταβολή Ταμείου (μετρητών και επιταγών)</t>
  </si>
  <si>
    <t>Μεταβολή καταθέσεων και repos</t>
  </si>
  <si>
    <t>ΔΙΑΦΟΡΑ (σφάλμα) (5000 μείον 6000)</t>
  </si>
  <si>
    <t>(Ημερομηνία)</t>
  </si>
  <si>
    <t>Ο υπεύθυνος</t>
  </si>
  <si>
    <t xml:space="preserve">  Τέλη και δικαιώματα</t>
  </si>
  <si>
    <t xml:space="preserve">    Έσοδα από προσφορά υγειονομικών υπηρεσιών - Πληρωμές Κράτους</t>
  </si>
  <si>
    <t xml:space="preserve">    Έσοδα από προσφορά υγειονομικών υπηρεσιών - Πληρωμές Ν.Π.Δ.Δ.</t>
  </si>
  <si>
    <t xml:space="preserve">    Έσοδα από προσφορά υγειονομικών υπηρεσιών - Πληρωμές Κοινωνικής Ασφάλισης</t>
  </si>
  <si>
    <t xml:space="preserve">    Έσοδα από προσφορά υγειονομικών υπηρεσιών - Πληρωμές Ιδιωτών</t>
  </si>
  <si>
    <t xml:space="preserve">    Έσοδα υπέρ Ο.Α.Π. - Δ.Ε.Η.</t>
  </si>
  <si>
    <t xml:space="preserve">    Έκτακτα ή ανόργανα έσοδα (π.χ. πρόστιμα)</t>
  </si>
  <si>
    <t xml:space="preserve">    Έσοδα από εκποίηση κτισμάτων και λοιπής ακίνητης περιουσίας</t>
  </si>
  <si>
    <t xml:space="preserve">    Έσοδα από εκποίηση γηπέδων</t>
  </si>
  <si>
    <t xml:space="preserve">    Άμεσοι Φόροι</t>
  </si>
  <si>
    <t xml:space="preserve">    Έμμεσοι Φόροι</t>
  </si>
  <si>
    <t xml:space="preserve">    Έσοδα από λοιπούς Κοινωνικούς Πόρους </t>
  </si>
  <si>
    <t xml:space="preserve">  Εισφορές του Κράτους</t>
  </si>
  <si>
    <t>D39</t>
  </si>
  <si>
    <t xml:space="preserve">   Επιδοτήσεις επί της παραγωγής</t>
  </si>
  <si>
    <t>D11</t>
  </si>
  <si>
    <t>D121</t>
  </si>
  <si>
    <t xml:space="preserve">  Εισφορές Εργοδοτών</t>
  </si>
  <si>
    <t xml:space="preserve">    Παροχές Κύριας Ασφάλισης</t>
  </si>
  <si>
    <t xml:space="preserve">    Παροχές Επικουρικής Ασφάλισης</t>
  </si>
  <si>
    <t xml:space="preserve">    Παροχές Πρόνοιας</t>
  </si>
  <si>
    <t xml:space="preserve">    Παροχές Ασθένειας σε Είδος</t>
  </si>
  <si>
    <t xml:space="preserve">    Παροχές Ασθενείας σε χρήμα</t>
  </si>
  <si>
    <t xml:space="preserve">    Λοιπές Παροχές</t>
  </si>
  <si>
    <t xml:space="preserve">    Υγειονομικό και Φαρμακευτικό Υλικό</t>
  </si>
  <si>
    <t xml:space="preserve">  Κεφαλαιακές Μεταβιβάσεις - Χορηγίες</t>
  </si>
  <si>
    <t xml:space="preserve">  Συνδρομές Μελών</t>
  </si>
  <si>
    <t>ΙΔΙΑ ΕΣΟΔΑ (1110+1120+1130+1140+1150+1160+1170+1180)</t>
  </si>
  <si>
    <t>D5</t>
  </si>
  <si>
    <t>D29</t>
  </si>
  <si>
    <t xml:space="preserve">  Άλλες Κεφαλαιακές Μεταβιβάσεις - Χορηγίες (π.χ. κρατικές ενισχύσεις εκτός τακτικού προϋπολογισμού)</t>
  </si>
  <si>
    <t xml:space="preserve">  Φόροι Εισοδήματος</t>
  </si>
  <si>
    <t xml:space="preserve">  Φόροι επί της παραγωγής</t>
  </si>
  <si>
    <t xml:space="preserve">  Πρόστιμα και ανόργανα έξοδα</t>
  </si>
  <si>
    <t>ΣΥΝΟΛΟ ΕΞΟΔΩΝ (2100+2200+2300+2400+2500)</t>
  </si>
  <si>
    <t>Κ1</t>
  </si>
  <si>
    <t>ΑΠΟΣΒΕΣΕΙΣ</t>
  </si>
  <si>
    <t>ΣΥΝΟΛΙΚΑ ΕΞΟΔΑ (μεταφορά κωδ. 2600 από σελ. 5)</t>
  </si>
  <si>
    <t xml:space="preserve">   Επιχορηγήσεις</t>
  </si>
  <si>
    <t xml:space="preserve">   Φόροι</t>
  </si>
  <si>
    <t xml:space="preserve">   Τέλη</t>
  </si>
  <si>
    <t xml:space="preserve">   Ασφαλιστικές Εισφορές</t>
  </si>
  <si>
    <t xml:space="preserve">   Λοιπά έσοδα</t>
  </si>
  <si>
    <t xml:space="preserve">  Εταιρικά</t>
  </si>
  <si>
    <t xml:space="preserve">    Κοινωνικές Παροχές π.χ. Εφάπαξ</t>
  </si>
  <si>
    <t xml:space="preserve">    Προμηθευτές Υγείας (π.χ. Ιδιώτες Ιατροί)</t>
  </si>
  <si>
    <t xml:space="preserve">     Υγειονομικό Υλικό</t>
  </si>
  <si>
    <t xml:space="preserve">     Φάρμακα</t>
  </si>
  <si>
    <t xml:space="preserve">     Ορθοπεδικό Υλικό</t>
  </si>
  <si>
    <t xml:space="preserve">     Χημικά Αντιδραστήρια</t>
  </si>
  <si>
    <t xml:space="preserve">     Λοιπές Υποχρεώσεις</t>
  </si>
  <si>
    <t>P1</t>
  </si>
  <si>
    <t>P1, D73</t>
  </si>
  <si>
    <t xml:space="preserve">  Δημόσια Νοσοκομεία</t>
  </si>
  <si>
    <t xml:space="preserve">       Απαιτήσεις από επιχορηγήσεις για επενδυτικούς σκοπούς</t>
  </si>
  <si>
    <t xml:space="preserve">       Απαιτήσεις από επιχορηγήσεις για λειτουργικούς σκοπούς</t>
  </si>
  <si>
    <t xml:space="preserve">       Λοιπές Απαιτήσεις </t>
  </si>
  <si>
    <t xml:space="preserve">     Απαιτήσεις τρέχοντος οικονομικού έτους (39111+39112+39113)</t>
  </si>
  <si>
    <t xml:space="preserve">     Απαιτήσεις τρέχοντος οικονομικού έτους (39611+39612)</t>
  </si>
  <si>
    <t xml:space="preserve">     Απαιτήσεις προηγουμένων οικονομικών ετών (39621+39622)</t>
  </si>
  <si>
    <t xml:space="preserve">     Επιχορηγήσεις για λειτουργικούς σκοπούς</t>
  </si>
  <si>
    <t xml:space="preserve">     Επιχορηγήσεις για επενδυτικούς σκοπούς</t>
  </si>
  <si>
    <t xml:space="preserve">  Εγχώριες επιχειρήσεις (4461+4462+4463+4464+4465+4466+4467)</t>
  </si>
  <si>
    <t>ΕΛΛΗΝΙΚΗ ΣΤΑΤΙΣΤΙΚΗ ΑΡΧΗ</t>
  </si>
  <si>
    <t xml:space="preserve">ΓΕΝΙΚΗ ΔΙΕΥΘΥΝΣΗ ΣΤΑΤΙΣΤΙΚΩΝ ΕΡΕΥΝΩΝ </t>
  </si>
  <si>
    <t>ΔΙΕΥΘΥΝΣΗ  ΕΘΝΙΚΩΝ  ΛΟΓΑΡΙΑΣΜΩΝ</t>
  </si>
  <si>
    <t>Ταχ. Δ/νση: Πειραιώς 46 και Επονιτών</t>
  </si>
  <si>
    <t xml:space="preserve">                   18510 Πειραιάς</t>
  </si>
  <si>
    <t>Τηλ.:           213 1352572, 213 1352573, 213 1352568</t>
  </si>
  <si>
    <t>Fax:            213 1352575, 213 1352552</t>
  </si>
  <si>
    <t>e-mail:         sofpss@statistics.gr</t>
  </si>
  <si>
    <r>
      <t xml:space="preserve">-  Η παροχή στοιχείων στην ΕΛ.ΣΤΑΤ. είναι </t>
    </r>
    <r>
      <rPr>
        <b/>
        <sz val="9"/>
        <rFont val="Arial"/>
        <family val="2"/>
      </rPr>
      <t>ΥΠΟΧΡΕΩΤΙΚΗ</t>
    </r>
    <r>
      <rPr>
        <sz val="9"/>
        <rFont val="Arial"/>
        <family val="2"/>
      </rPr>
      <t xml:space="preserve"> 
-  Το περιεχόμενο του ερωτηματολογίου χρησιμοποιείται 
   αποκλειστικά για στατιστικούς σκοπούς και τηρείται το 
   </t>
    </r>
    <r>
      <rPr>
        <b/>
        <sz val="9"/>
        <rFont val="Arial"/>
        <family val="2"/>
      </rPr>
      <t>ΑΠΟΡΡΗΤΟ</t>
    </r>
    <r>
      <rPr>
        <sz val="9"/>
        <rFont val="Arial"/>
        <family val="2"/>
      </rPr>
      <t xml:space="preserve"> των στοιχείων (Ν. 3832/2010)</t>
    </r>
  </si>
  <si>
    <t xml:space="preserve">    Έσοδα από προσφορά υγειονομικών υπηρεσιών (11511+…+11514)</t>
  </si>
  <si>
    <t xml:space="preserve">    Έσοδα από πωλήσεις αγαθών (11531+11532)</t>
  </si>
  <si>
    <t xml:space="preserve">    Έσοδα από εκποίηση ακίνητης περιουσίας (11591+11592)</t>
  </si>
  <si>
    <t xml:space="preserve">  Έσοδα από παρελθόντα οικονομικά έτη (1311+…+1315)</t>
  </si>
  <si>
    <t xml:space="preserve">  Κόστος Μισθοδοσίας (2111+2112)</t>
  </si>
  <si>
    <t xml:space="preserve">  Συντάξεις (2131+2132+2133)</t>
  </si>
  <si>
    <t xml:space="preserve">  Παροχές (2141+2142+2143)</t>
  </si>
  <si>
    <t xml:space="preserve">    Εξοπλισμός γραφείων, εργαστηρίων κ.λ.π.</t>
  </si>
  <si>
    <t xml:space="preserve">  Αγορά τίτλων πλην μετοχών (ομόλογα, έντοκα κτλ) (2341+2342)</t>
  </si>
  <si>
    <t>ΦΟΡΟΙ ΚΑΙ ΤΕΛΗ (2510+2520+2530)</t>
  </si>
  <si>
    <t xml:space="preserve">  Εξωτερικού (3561+3562)</t>
  </si>
  <si>
    <t>ΛΟΙΠΕΣ ΥΠΟΧΡΕΩΣΕΙΣ προς: (4410+4420+4430+4440+4450+4460+4470)</t>
  </si>
  <si>
    <t xml:space="preserve">  Νοικοκυριά (4451+4452)</t>
  </si>
  <si>
    <t>Το ερωτηματολόγιο συμπληρώνεται σε:</t>
  </si>
  <si>
    <t>Δεδουλευμένη Βάση</t>
  </si>
  <si>
    <t xml:space="preserve">  Ταμειακή Βάση</t>
  </si>
  <si>
    <t>________________________</t>
  </si>
  <si>
    <t xml:space="preserve">  Άλλη Βάση (περιγράψτε)</t>
  </si>
  <si>
    <t>P1  PP  D2  D4  D6.111  D6.112</t>
  </si>
  <si>
    <t xml:space="preserve">     Απαιτήσεις προηγουμένων οικονομικών ετών (39121+39122+39123)</t>
  </si>
  <si>
    <t xml:space="preserve">    Επιχορηγήσεις από Φορείς Γενικής Κυβέρνησης</t>
  </si>
  <si>
    <t xml:space="preserve">    Επιχορηγήσεις από Φορείς εκτός Γενικής Κυβέρνησης</t>
  </si>
  <si>
    <t xml:space="preserve">  Επιχορηγήσεις σε Φορείς Γενικής Κυβέρνησης</t>
  </si>
  <si>
    <t xml:space="preserve">  Επιχορηγήσεις σε Φορείς εκτός Γενικής Κυβέρνησης</t>
  </si>
  <si>
    <t>D2, D5, D73</t>
  </si>
  <si>
    <t>P1, D73, D41, D42, D45, D75, P51, K21</t>
  </si>
  <si>
    <t>P51, K21</t>
  </si>
  <si>
    <t>D73, D74, D75</t>
  </si>
  <si>
    <t>D631</t>
  </si>
  <si>
    <t>F511, F512</t>
  </si>
  <si>
    <t>F331, F332</t>
  </si>
  <si>
    <t xml:space="preserve">  Αγορά μετοχών και λοιπών συμμετοχών (2331+2332+2333)</t>
  </si>
  <si>
    <r>
      <t xml:space="preserve">1. </t>
    </r>
    <r>
      <rPr>
        <b/>
        <u/>
        <sz val="8"/>
        <rFont val="Arial"/>
        <family val="2"/>
      </rPr>
      <t>ΕΣΟΔΑ</t>
    </r>
  </si>
  <si>
    <r>
      <t xml:space="preserve">  Φόροι </t>
    </r>
    <r>
      <rPr>
        <i/>
        <sz val="8"/>
        <rFont val="Arial"/>
        <family val="2"/>
      </rPr>
      <t>(1131+1132+1133)</t>
    </r>
  </si>
  <si>
    <t>P1, D2, D5</t>
  </si>
  <si>
    <r>
      <t xml:space="preserve">  Έσοδα από επιχειρηματική δραστηριότητα </t>
    </r>
    <r>
      <rPr>
        <i/>
        <sz val="8"/>
        <rFont val="Arial"/>
        <family val="2"/>
      </rPr>
      <t>(1151+…+1159)</t>
    </r>
  </si>
  <si>
    <t>P1, D73, D41, D42, D45, D75</t>
  </si>
  <si>
    <t>D45, P1</t>
  </si>
  <si>
    <t>ΕΠΙΧΟΡΗΓΗΣΕΙΣ -ΕΠΙΔΟΤΗΣΕΙΣ -ΑΠΟΔΟΣΕΙΣ (1210+1220+1230+1240)</t>
  </si>
  <si>
    <t xml:space="preserve">  Επιχορηγήσεις- Αποδόσεις Τακτικού Προϋπολογισμού</t>
  </si>
  <si>
    <r>
      <t xml:space="preserve">  Λοιπές επιχορηγήσεις </t>
    </r>
    <r>
      <rPr>
        <i/>
        <sz val="8"/>
        <rFont val="Arial"/>
        <family val="2"/>
      </rPr>
      <t>(1231+1232+1233+1234)</t>
    </r>
  </si>
  <si>
    <r>
      <t xml:space="preserve">2. </t>
    </r>
    <r>
      <rPr>
        <b/>
        <u/>
        <sz val="8"/>
        <rFont val="Arial"/>
        <family val="2"/>
      </rPr>
      <t>ΕΞΟΔΑ</t>
    </r>
    <r>
      <rPr>
        <sz val="8"/>
        <rFont val="Arial"/>
        <family val="2"/>
      </rPr>
      <t xml:space="preserve">  </t>
    </r>
  </si>
  <si>
    <t>D1, D121</t>
  </si>
  <si>
    <r>
      <t xml:space="preserve">  Πληρωμές για προμήθεια καταναλωτικών αγαθών </t>
    </r>
    <r>
      <rPr>
        <i/>
        <sz val="8"/>
        <rFont val="Arial"/>
        <family val="2"/>
      </rPr>
      <t>(2161+...+2168)</t>
    </r>
  </si>
  <si>
    <r>
      <t xml:space="preserve">ΕΠΕΝΔΥΣΕΙΣ </t>
    </r>
    <r>
      <rPr>
        <sz val="8"/>
        <rFont val="Arial"/>
        <family val="2"/>
      </rPr>
      <t>(2210+2220+2230+2240)</t>
    </r>
  </si>
  <si>
    <r>
      <t xml:space="preserve">  Αγορές ακινήτων </t>
    </r>
    <r>
      <rPr>
        <i/>
        <sz val="8"/>
        <rFont val="Arial"/>
        <family val="2"/>
      </rPr>
      <t>(2211+2212)</t>
    </r>
  </si>
  <si>
    <r>
      <t xml:space="preserve">  Κατασκευές </t>
    </r>
    <r>
      <rPr>
        <i/>
        <sz val="8"/>
        <rFont val="Arial"/>
        <family val="2"/>
      </rPr>
      <t>(2221+2222)</t>
    </r>
  </si>
  <si>
    <r>
      <t xml:space="preserve">  </t>
    </r>
    <r>
      <rPr>
        <i/>
        <sz val="8"/>
        <rFont val="Arial"/>
        <family val="2"/>
      </rPr>
      <t>(2231+2232+2233+2234+2235)</t>
    </r>
  </si>
  <si>
    <r>
      <t xml:space="preserve">    Λοιπές επενδυτικές δαπάνες (</t>
    </r>
    <r>
      <rPr>
        <i/>
        <sz val="8"/>
        <rFont val="Arial"/>
        <family val="2"/>
      </rPr>
      <t>περιγράψατε</t>
    </r>
    <r>
      <rPr>
        <sz val="8"/>
        <rFont val="Arial"/>
        <family val="2"/>
      </rPr>
      <t>)</t>
    </r>
  </si>
  <si>
    <r>
      <t xml:space="preserve">ΑΛΛΗ ΚΑΤΗΓΟΡΙΑ ( </t>
    </r>
    <r>
      <rPr>
        <i/>
        <sz val="8"/>
        <rFont val="Arial"/>
        <family val="2"/>
      </rPr>
      <t>διευκρινίσατε</t>
    </r>
    <r>
      <rPr>
        <sz val="8"/>
        <rFont val="Arial"/>
        <family val="2"/>
      </rPr>
      <t xml:space="preserve"> )</t>
    </r>
  </si>
  <si>
    <t>F511, F512, F513, F5</t>
  </si>
  <si>
    <t xml:space="preserve">  Έτους 2017</t>
  </si>
  <si>
    <t>Χ</t>
  </si>
  <si>
    <t>Γ.Ν. "Έλενα Βενιζέλου- Αλεξάνδρα" Υποκατάστημα "Έλενα Βενιζέλου"</t>
  </si>
  <si>
    <t xml:space="preserve">ΠΛΑΤΕΙΑ ΕΛΕΝΑΣ ΒΕΝΙΖΕΛΟΥ 2 </t>
  </si>
  <si>
    <t>ΣΤΑΜΑΤΙΑ ΚΡΕΜΕΤΗ</t>
  </si>
  <si>
    <t>financial-dept@hospital-elena.gr</t>
  </si>
</sst>
</file>

<file path=xl/styles.xml><?xml version="1.0" encoding="utf-8"?>
<styleSheet xmlns="http://schemas.openxmlformats.org/spreadsheetml/2006/main">
  <fonts count="27">
    <font>
      <sz val="10"/>
      <name val="Arial Greek"/>
      <charset val="161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10"/>
      <name val="Times New Roman"/>
      <family val="1"/>
    </font>
    <font>
      <b/>
      <u/>
      <sz val="8"/>
      <color indexed="8"/>
      <name val="Arial"/>
      <family val="2"/>
    </font>
    <font>
      <i/>
      <sz val="8"/>
      <name val="Arial"/>
      <family val="2"/>
    </font>
    <font>
      <b/>
      <sz val="10"/>
      <name val="Arial"/>
      <family val="2"/>
      <charset val="161"/>
    </font>
    <font>
      <b/>
      <sz val="8"/>
      <color indexed="8"/>
      <name val="Arial"/>
      <family val="2"/>
      <charset val="161"/>
    </font>
    <font>
      <sz val="8"/>
      <color indexed="8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  <charset val="161"/>
    </font>
    <font>
      <sz val="9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  <font>
      <sz val="10"/>
      <color indexed="8"/>
      <name val="Calibri"/>
      <family val="2"/>
      <charset val="161"/>
    </font>
    <font>
      <b/>
      <sz val="8"/>
      <color indexed="56"/>
      <name val="Arial"/>
      <family val="2"/>
    </font>
    <font>
      <sz val="8"/>
      <color indexed="56"/>
      <name val="Arial"/>
      <family val="2"/>
    </font>
    <font>
      <u/>
      <sz val="10"/>
      <color indexed="12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31">
    <xf numFmtId="0" fontId="0" fillId="0" borderId="0" xfId="0"/>
    <xf numFmtId="3" fontId="1" fillId="0" borderId="1" xfId="0" applyNumberFormat="1" applyFont="1" applyBorder="1" applyAlignment="1">
      <alignment horizontal="center" vertical="top" wrapText="1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right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center"/>
    </xf>
    <xf numFmtId="3" fontId="11" fillId="0" borderId="4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/>
    </xf>
    <xf numFmtId="3" fontId="14" fillId="0" borderId="4" xfId="0" applyNumberFormat="1" applyFont="1" applyBorder="1" applyAlignment="1">
      <alignment vertical="center" wrapText="1"/>
    </xf>
    <xf numFmtId="3" fontId="11" fillId="0" borderId="4" xfId="0" applyNumberFormat="1" applyFont="1" applyBorder="1" applyAlignment="1">
      <alignment horizontal="left" vertical="center" wrapText="1" indent="1"/>
    </xf>
    <xf numFmtId="3" fontId="2" fillId="0" borderId="1" xfId="0" applyNumberFormat="1" applyFont="1" applyBorder="1" applyAlignment="1">
      <alignment vertical="center" wrapText="1"/>
    </xf>
    <xf numFmtId="3" fontId="7" fillId="0" borderId="4" xfId="0" applyNumberFormat="1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3" fontId="7" fillId="0" borderId="1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vertical="top" wrapText="1"/>
    </xf>
    <xf numFmtId="3" fontId="6" fillId="0" borderId="1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vertical="top" wrapText="1"/>
    </xf>
    <xf numFmtId="3" fontId="1" fillId="0" borderId="0" xfId="0" applyNumberFormat="1" applyFont="1"/>
    <xf numFmtId="3" fontId="6" fillId="0" borderId="1" xfId="0" applyNumberFormat="1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 applyProtection="1">
      <alignment horizontal="right"/>
      <protection locked="0"/>
    </xf>
    <xf numFmtId="3" fontId="7" fillId="0" borderId="0" xfId="0" applyNumberFormat="1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top" wrapText="1"/>
    </xf>
    <xf numFmtId="3" fontId="6" fillId="0" borderId="0" xfId="0" applyNumberFormat="1" applyFont="1" applyBorder="1" applyAlignment="1">
      <alignment vertical="top" wrapText="1"/>
    </xf>
    <xf numFmtId="3" fontId="1" fillId="0" borderId="6" xfId="0" applyNumberFormat="1" applyFont="1" applyBorder="1" applyProtection="1">
      <protection locked="0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3" fontId="6" fillId="0" borderId="9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left" vertical="top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 applyProtection="1">
      <alignment horizontal="right"/>
      <protection locked="0"/>
    </xf>
    <xf numFmtId="3" fontId="1" fillId="0" borderId="1" xfId="0" applyNumberFormat="1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left" wrapText="1"/>
    </xf>
    <xf numFmtId="3" fontId="6" fillId="0" borderId="7" xfId="0" applyNumberFormat="1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  <xf numFmtId="3" fontId="8" fillId="0" borderId="0" xfId="0" applyNumberFormat="1" applyFont="1" applyBorder="1" applyAlignment="1" applyProtection="1">
      <alignment horizontal="left" vertical="center"/>
    </xf>
    <xf numFmtId="3" fontId="1" fillId="0" borderId="0" xfId="0" applyNumberFormat="1" applyFont="1" applyBorder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 wrapText="1"/>
    </xf>
    <xf numFmtId="3" fontId="1" fillId="0" borderId="0" xfId="0" applyNumberFormat="1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left" vertical="center" wrapText="1"/>
    </xf>
    <xf numFmtId="3" fontId="2" fillId="0" borderId="1" xfId="0" applyNumberFormat="1" applyFont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right" vertical="center"/>
    </xf>
    <xf numFmtId="3" fontId="2" fillId="2" borderId="1" xfId="0" applyNumberFormat="1" applyFont="1" applyFill="1" applyBorder="1" applyAlignment="1" applyProtection="1">
      <alignment horizontal="right"/>
    </xf>
    <xf numFmtId="3" fontId="1" fillId="0" borderId="0" xfId="0" applyNumberFormat="1" applyFont="1" applyBorder="1" applyAlignment="1" applyProtection="1">
      <alignment horizontal="left" vertical="center" wrapText="1"/>
    </xf>
    <xf numFmtId="3" fontId="1" fillId="0" borderId="0" xfId="0" applyNumberFormat="1" applyFont="1" applyBorder="1" applyAlignment="1" applyProtection="1">
      <alignment horizontal="right"/>
    </xf>
    <xf numFmtId="3" fontId="1" fillId="0" borderId="0" xfId="0" applyNumberFormat="1" applyFont="1" applyBorder="1" applyAlignment="1" applyProtection="1">
      <alignment horizontal="left" vertical="center" wrapText="1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Fill="1" applyBorder="1" applyAlignment="1" applyProtection="1">
      <alignment horizontal="right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3" fontId="2" fillId="0" borderId="1" xfId="0" applyNumberFormat="1" applyFont="1" applyBorder="1"/>
    <xf numFmtId="3" fontId="1" fillId="0" borderId="1" xfId="0" applyNumberFormat="1" applyFont="1" applyBorder="1" applyAlignment="1">
      <alignment horizontal="right" vertical="center"/>
    </xf>
    <xf numFmtId="1" fontId="8" fillId="0" borderId="0" xfId="0" applyNumberFormat="1" applyFont="1" applyBorder="1" applyAlignment="1" applyProtection="1">
      <alignment horizontal="left" vertical="center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3" fontId="1" fillId="0" borderId="1" xfId="0" applyNumberFormat="1" applyFont="1" applyBorder="1"/>
    <xf numFmtId="3" fontId="2" fillId="2" borderId="1" xfId="0" applyNumberFormat="1" applyFont="1" applyFill="1" applyBorder="1"/>
    <xf numFmtId="3" fontId="14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left" vertical="center" wrapText="1"/>
    </xf>
    <xf numFmtId="3" fontId="11" fillId="0" borderId="10" xfId="0" applyNumberFormat="1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6" fillId="0" borderId="0" xfId="0" applyNumberFormat="1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left" vertical="center" wrapText="1"/>
    </xf>
    <xf numFmtId="1" fontId="7" fillId="0" borderId="11" xfId="0" applyNumberFormat="1" applyFont="1" applyBorder="1" applyAlignment="1">
      <alignment horizontal="left" vertical="center" wrapText="1"/>
    </xf>
    <xf numFmtId="1" fontId="1" fillId="0" borderId="11" xfId="0" applyNumberFormat="1" applyFont="1" applyBorder="1" applyAlignment="1">
      <alignment horizontal="left" vertical="center" wrapText="1"/>
    </xf>
    <xf numFmtId="1" fontId="6" fillId="0" borderId="11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left" vertical="center"/>
    </xf>
    <xf numFmtId="1" fontId="7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wrapText="1"/>
    </xf>
    <xf numFmtId="1" fontId="1" fillId="0" borderId="0" xfId="0" applyNumberFormat="1" applyFont="1" applyAlignment="1">
      <alignment horizontal="left"/>
    </xf>
    <xf numFmtId="1" fontId="16" fillId="0" borderId="1" xfId="0" applyNumberFormat="1" applyFont="1" applyBorder="1" applyAlignment="1">
      <alignment horizontal="left" vertical="top" wrapText="1"/>
    </xf>
    <xf numFmtId="1" fontId="17" fillId="0" borderId="1" xfId="0" applyNumberFormat="1" applyFont="1" applyBorder="1" applyAlignment="1">
      <alignment horizontal="left" vertical="top" wrapText="1"/>
    </xf>
    <xf numFmtId="1" fontId="7" fillId="0" borderId="0" xfId="0" applyNumberFormat="1" applyFont="1" applyBorder="1" applyAlignment="1">
      <alignment horizontal="left" vertical="top" wrapText="1"/>
    </xf>
    <xf numFmtId="1" fontId="6" fillId="0" borderId="0" xfId="0" applyNumberFormat="1" applyFont="1" applyBorder="1" applyAlignment="1">
      <alignment horizontal="left" vertical="top" wrapText="1"/>
    </xf>
    <xf numFmtId="1" fontId="1" fillId="0" borderId="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16" fillId="0" borderId="0" xfId="0" applyNumberFormat="1" applyFont="1" applyBorder="1" applyAlignment="1">
      <alignment horizontal="left" vertical="top" wrapText="1"/>
    </xf>
    <xf numFmtId="1" fontId="18" fillId="0" borderId="4" xfId="0" applyNumberFormat="1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wrapText="1"/>
    </xf>
    <xf numFmtId="1" fontId="18" fillId="0" borderId="0" xfId="0" applyNumberFormat="1" applyFont="1" applyBorder="1" applyAlignment="1">
      <alignment horizontal="left"/>
    </xf>
    <xf numFmtId="1" fontId="18" fillId="0" borderId="0" xfId="0" applyNumberFormat="1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left" vertical="center"/>
    </xf>
    <xf numFmtId="1" fontId="18" fillId="0" borderId="0" xfId="0" applyNumberFormat="1" applyFont="1" applyBorder="1" applyAlignment="1">
      <alignment horizontal="left" vertical="center"/>
    </xf>
    <xf numFmtId="1" fontId="7" fillId="0" borderId="0" xfId="0" applyNumberFormat="1" applyFont="1" applyBorder="1" applyAlignment="1" applyProtection="1">
      <alignment horizontal="left" vertical="center" wrapText="1"/>
    </xf>
    <xf numFmtId="1" fontId="7" fillId="0" borderId="1" xfId="0" applyNumberFormat="1" applyFont="1" applyBorder="1" applyAlignment="1" applyProtection="1">
      <alignment horizontal="left" vertical="center" wrapText="1"/>
    </xf>
    <xf numFmtId="1" fontId="1" fillId="0" borderId="1" xfId="0" applyNumberFormat="1" applyFont="1" applyBorder="1" applyAlignment="1" applyProtection="1">
      <alignment horizontal="left" vertical="center" wrapText="1"/>
    </xf>
    <xf numFmtId="1" fontId="2" fillId="0" borderId="1" xfId="0" applyNumberFormat="1" applyFont="1" applyBorder="1" applyAlignment="1" applyProtection="1">
      <alignment horizontal="left" vertical="center" wrapText="1"/>
    </xf>
    <xf numFmtId="1" fontId="6" fillId="0" borderId="0" xfId="0" applyNumberFormat="1" applyFont="1" applyBorder="1" applyAlignment="1" applyProtection="1">
      <alignment horizontal="left" vertical="center"/>
    </xf>
    <xf numFmtId="1" fontId="1" fillId="0" borderId="0" xfId="0" applyNumberFormat="1" applyFont="1" applyBorder="1" applyAlignment="1" applyProtection="1">
      <alignment horizontal="left" vertical="center"/>
    </xf>
    <xf numFmtId="1" fontId="1" fillId="3" borderId="1" xfId="0" applyNumberFormat="1" applyFont="1" applyFill="1" applyBorder="1" applyAlignment="1" applyProtection="1">
      <alignment horizontal="left" vertical="center" wrapText="1"/>
    </xf>
    <xf numFmtId="1" fontId="19" fillId="0" borderId="1" xfId="0" applyNumberFormat="1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top" wrapText="1"/>
    </xf>
    <xf numFmtId="1" fontId="14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top" wrapText="1"/>
    </xf>
    <xf numFmtId="3" fontId="14" fillId="0" borderId="3" xfId="0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center" vertical="top"/>
    </xf>
    <xf numFmtId="3" fontId="14" fillId="0" borderId="1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left" vertical="top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9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vertical="top" wrapText="1"/>
    </xf>
    <xf numFmtId="3" fontId="1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3" fontId="1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vertical="center" wrapText="1"/>
    </xf>
    <xf numFmtId="1" fontId="1" fillId="0" borderId="11" xfId="0" applyNumberFormat="1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vertical="center" wrapText="1"/>
    </xf>
    <xf numFmtId="1" fontId="1" fillId="0" borderId="11" xfId="0" applyNumberFormat="1" applyFont="1" applyFill="1" applyBorder="1" applyAlignment="1">
      <alignment horizontal="left" vertical="top" wrapText="1"/>
    </xf>
    <xf numFmtId="3" fontId="1" fillId="0" borderId="4" xfId="0" applyNumberFormat="1" applyFont="1" applyFill="1" applyBorder="1" applyAlignment="1">
      <alignment vertical="top" wrapText="1"/>
    </xf>
    <xf numFmtId="1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center"/>
    </xf>
    <xf numFmtId="3" fontId="14" fillId="0" borderId="8" xfId="0" applyNumberFormat="1" applyFont="1" applyFill="1" applyBorder="1" applyAlignment="1">
      <alignment horizontal="center" vertical="top"/>
    </xf>
    <xf numFmtId="3" fontId="14" fillId="0" borderId="0" xfId="0" applyNumberFormat="1" applyFont="1" applyFill="1" applyAlignment="1">
      <alignment horizontal="center"/>
    </xf>
    <xf numFmtId="3" fontId="1" fillId="0" borderId="0" xfId="0" applyNumberFormat="1" applyFont="1" applyFill="1"/>
    <xf numFmtId="3" fontId="2" fillId="0" borderId="4" xfId="0" applyNumberFormat="1" applyFont="1" applyFill="1" applyBorder="1" applyAlignment="1">
      <alignment vertical="top" wrapText="1"/>
    </xf>
    <xf numFmtId="3" fontId="22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vertical="top" wrapText="1"/>
    </xf>
    <xf numFmtId="3" fontId="14" fillId="0" borderId="1" xfId="0" applyNumberFormat="1" applyFont="1" applyFill="1" applyBorder="1" applyAlignment="1">
      <alignment vertical="top" wrapText="1"/>
    </xf>
    <xf numFmtId="3" fontId="14" fillId="0" borderId="8" xfId="0" applyNumberFormat="1" applyFont="1" applyFill="1" applyBorder="1" applyAlignment="1">
      <alignment vertical="top" wrapText="1"/>
    </xf>
    <xf numFmtId="3" fontId="1" fillId="0" borderId="8" xfId="0" applyNumberFormat="1" applyFont="1" applyFill="1" applyBorder="1" applyAlignment="1">
      <alignment vertical="top" wrapText="1"/>
    </xf>
    <xf numFmtId="3" fontId="1" fillId="0" borderId="11" xfId="0" applyNumberFormat="1" applyFont="1" applyFill="1" applyBorder="1" applyAlignment="1">
      <alignment vertical="top" wrapText="1"/>
    </xf>
    <xf numFmtId="3" fontId="14" fillId="0" borderId="11" xfId="0" applyNumberFormat="1" applyFont="1" applyFill="1" applyBorder="1" applyAlignment="1">
      <alignment vertical="top" wrapText="1"/>
    </xf>
    <xf numFmtId="3" fontId="14" fillId="0" borderId="15" xfId="0" applyNumberFormat="1" applyFont="1" applyFill="1" applyBorder="1" applyAlignment="1">
      <alignment horizontal="center" vertical="top" wrapText="1"/>
    </xf>
    <xf numFmtId="3" fontId="1" fillId="0" borderId="15" xfId="0" applyNumberFormat="1" applyFont="1" applyFill="1" applyBorder="1" applyAlignment="1" applyProtection="1">
      <alignment vertical="top" wrapText="1"/>
      <protection locked="0"/>
    </xf>
    <xf numFmtId="3" fontId="14" fillId="0" borderId="11" xfId="0" applyNumberFormat="1" applyFont="1" applyFill="1" applyBorder="1" applyAlignment="1">
      <alignment horizontal="center" vertical="top" wrapText="1"/>
    </xf>
    <xf numFmtId="3" fontId="1" fillId="0" borderId="11" xfId="0" applyNumberFormat="1" applyFont="1" applyFill="1" applyBorder="1" applyAlignment="1" applyProtection="1">
      <alignment vertical="top" wrapText="1"/>
      <protection locked="0"/>
    </xf>
    <xf numFmtId="1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 wrapText="1"/>
    </xf>
    <xf numFmtId="4" fontId="0" fillId="0" borderId="0" xfId="0" applyNumberFormat="1"/>
    <xf numFmtId="4" fontId="23" fillId="0" borderId="0" xfId="0" applyNumberFormat="1" applyFont="1" applyAlignment="1">
      <alignment wrapText="1"/>
    </xf>
    <xf numFmtId="3" fontId="24" fillId="0" borderId="1" xfId="0" applyNumberFormat="1" applyFont="1" applyFill="1" applyBorder="1" applyAlignment="1" applyProtection="1">
      <alignment horizontal="right" vertical="center"/>
      <protection locked="0"/>
    </xf>
    <xf numFmtId="3" fontId="25" fillId="0" borderId="0" xfId="0" applyNumberFormat="1" applyFont="1" applyFill="1" applyAlignment="1">
      <alignment horizontal="right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 applyProtection="1">
      <alignment horizontal="right" vertical="center"/>
    </xf>
    <xf numFmtId="3" fontId="25" fillId="0" borderId="1" xfId="0" applyNumberFormat="1" applyFont="1" applyFill="1" applyBorder="1" applyAlignment="1" applyProtection="1">
      <alignment horizontal="right" vertical="center"/>
      <protection locked="0"/>
    </xf>
    <xf numFmtId="3" fontId="24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20" fillId="0" borderId="0" xfId="0" quotePrefix="1" applyNumberFormat="1" applyFont="1" applyFill="1" applyAlignment="1">
      <alignment horizontal="justify" vertical="top" wrapText="1"/>
    </xf>
    <xf numFmtId="49" fontId="20" fillId="0" borderId="0" xfId="0" applyNumberFormat="1" applyFont="1" applyFill="1" applyAlignment="1">
      <alignment horizontal="justify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26" fillId="0" borderId="4" xfId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center"/>
    </xf>
    <xf numFmtId="0" fontId="2" fillId="0" borderId="17" xfId="0" applyFont="1" applyFill="1" applyBorder="1" applyAlignment="1"/>
    <xf numFmtId="0" fontId="0" fillId="0" borderId="0" xfId="0" applyFont="1" applyFill="1" applyAlignment="1"/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3" fontId="21" fillId="0" borderId="0" xfId="0" applyNumberFormat="1" applyFont="1" applyFill="1" applyAlignment="1">
      <alignment horizontal="center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1" fontId="1" fillId="0" borderId="15" xfId="0" applyNumberFormat="1" applyFont="1" applyFill="1" applyBorder="1" applyAlignment="1">
      <alignment horizontal="left" vertical="top" wrapText="1"/>
    </xf>
    <xf numFmtId="1" fontId="1" fillId="0" borderId="11" xfId="0" applyNumberFormat="1" applyFont="1" applyFill="1" applyBorder="1" applyAlignment="1">
      <alignment horizontal="left" vertical="top" wrapText="1"/>
    </xf>
    <xf numFmtId="3" fontId="1" fillId="0" borderId="8" xfId="0" applyNumberFormat="1" applyFont="1" applyFill="1" applyBorder="1" applyAlignment="1" applyProtection="1">
      <alignment horizontal="right" vertical="center"/>
      <protection locked="0"/>
    </xf>
    <xf numFmtId="3" fontId="1" fillId="0" borderId="15" xfId="0" applyNumberFormat="1" applyFont="1" applyFill="1" applyBorder="1" applyAlignment="1" applyProtection="1">
      <alignment horizontal="right" vertical="center"/>
      <protection locked="0"/>
    </xf>
    <xf numFmtId="3" fontId="1" fillId="0" borderId="11" xfId="0" applyNumberFormat="1" applyFont="1" applyFill="1" applyBorder="1" applyAlignment="1" applyProtection="1">
      <alignment horizontal="right" vertical="center"/>
      <protection locked="0"/>
    </xf>
    <xf numFmtId="3" fontId="1" fillId="0" borderId="4" xfId="0" applyNumberFormat="1" applyFont="1" applyFill="1" applyBorder="1" applyAlignment="1">
      <alignment vertical="top" wrapText="1"/>
    </xf>
    <xf numFmtId="3" fontId="14" fillId="0" borderId="8" xfId="0" applyNumberFormat="1" applyFont="1" applyFill="1" applyBorder="1" applyAlignment="1">
      <alignment horizontal="center" vertical="top"/>
    </xf>
    <xf numFmtId="3" fontId="14" fillId="0" borderId="11" xfId="0" applyNumberFormat="1" applyFont="1" applyFill="1" applyBorder="1" applyAlignment="1">
      <alignment horizontal="center" vertical="top"/>
    </xf>
    <xf numFmtId="3" fontId="2" fillId="0" borderId="14" xfId="0" applyNumberFormat="1" applyFont="1" applyFill="1" applyBorder="1" applyAlignment="1">
      <alignment horizontal="right" vertical="top"/>
    </xf>
    <xf numFmtId="3" fontId="2" fillId="0" borderId="3" xfId="0" applyNumberFormat="1" applyFont="1" applyFill="1" applyBorder="1" applyAlignment="1">
      <alignment horizontal="right" vertical="top"/>
    </xf>
    <xf numFmtId="3" fontId="1" fillId="0" borderId="4" xfId="0" applyNumberFormat="1" applyFont="1" applyBorder="1" applyAlignment="1">
      <alignment vertical="top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13" fillId="0" borderId="0" xfId="0" applyNumberFormat="1" applyFont="1" applyBorder="1" applyAlignment="1">
      <alignment vertical="top" wrapText="1"/>
    </xf>
    <xf numFmtId="3" fontId="7" fillId="0" borderId="7" xfId="0" applyNumberFormat="1" applyFont="1" applyBorder="1" applyAlignment="1">
      <alignment horizontal="left" vertical="top" wrapText="1"/>
    </xf>
    <xf numFmtId="3" fontId="7" fillId="0" borderId="10" xfId="0" applyNumberFormat="1" applyFont="1" applyBorder="1" applyAlignment="1">
      <alignment horizontal="left" vertical="top" wrapText="1"/>
    </xf>
    <xf numFmtId="3" fontId="7" fillId="0" borderId="6" xfId="0" applyNumberFormat="1" applyFont="1" applyBorder="1" applyAlignment="1">
      <alignment horizontal="left" vertical="top" wrapText="1"/>
    </xf>
    <xf numFmtId="3" fontId="6" fillId="0" borderId="7" xfId="0" applyNumberFormat="1" applyFont="1" applyBorder="1" applyAlignment="1">
      <alignment horizontal="left" vertical="top" wrapText="1"/>
    </xf>
    <xf numFmtId="3" fontId="6" fillId="0" borderId="10" xfId="0" applyNumberFormat="1" applyFont="1" applyBorder="1" applyAlignment="1">
      <alignment horizontal="left" vertical="top" wrapText="1"/>
    </xf>
    <xf numFmtId="3" fontId="6" fillId="0" borderId="6" xfId="0" applyNumberFormat="1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vertical="top" wrapText="1"/>
    </xf>
    <xf numFmtId="3" fontId="14" fillId="0" borderId="7" xfId="0" applyNumberFormat="1" applyFont="1" applyBorder="1" applyAlignment="1"/>
    <xf numFmtId="3" fontId="14" fillId="0" borderId="6" xfId="0" applyNumberFormat="1" applyFont="1" applyBorder="1" applyAlignment="1"/>
    <xf numFmtId="3" fontId="7" fillId="0" borderId="8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1" fontId="16" fillId="0" borderId="8" xfId="0" applyNumberFormat="1" applyFont="1" applyBorder="1" applyAlignment="1">
      <alignment horizontal="left" vertical="center" wrapText="1"/>
    </xf>
    <xf numFmtId="1" fontId="16" fillId="0" borderId="11" xfId="0" applyNumberFormat="1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right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11" fillId="0" borderId="7" xfId="0" applyNumberFormat="1" applyFont="1" applyBorder="1" applyAlignment="1">
      <alignment horizontal="left" vertical="center" wrapText="1"/>
    </xf>
    <xf numFmtId="3" fontId="11" fillId="0" borderId="10" xfId="0" applyNumberFormat="1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left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3" fontId="1" fillId="0" borderId="1" xfId="0" applyNumberFormat="1" applyFont="1" applyBorder="1" applyAlignment="1">
      <alignment horizontal="left" vertical="center" wrapText="1"/>
    </xf>
    <xf numFmtId="3" fontId="6" fillId="0" borderId="7" xfId="0" applyNumberFormat="1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left" wrapText="1"/>
    </xf>
    <xf numFmtId="3" fontId="13" fillId="0" borderId="0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 applyProtection="1">
      <alignment horizontal="left" vertical="center" wrapText="1"/>
    </xf>
    <xf numFmtId="3" fontId="2" fillId="0" borderId="7" xfId="0" applyNumberFormat="1" applyFont="1" applyBorder="1" applyAlignment="1" applyProtection="1">
      <alignment horizontal="left" vertical="center" wrapText="1"/>
    </xf>
    <xf numFmtId="3" fontId="2" fillId="0" borderId="10" xfId="0" applyNumberFormat="1" applyFont="1" applyBorder="1" applyAlignment="1" applyProtection="1">
      <alignment horizontal="left" vertical="center" wrapText="1"/>
    </xf>
    <xf numFmtId="3" fontId="2" fillId="0" borderId="6" xfId="0" applyNumberFormat="1" applyFont="1" applyBorder="1" applyAlignment="1" applyProtection="1">
      <alignment horizontal="left" vertical="center" wrapText="1"/>
    </xf>
    <xf numFmtId="3" fontId="1" fillId="0" borderId="7" xfId="0" applyNumberFormat="1" applyFont="1" applyBorder="1" applyAlignment="1" applyProtection="1">
      <alignment horizontal="center" vertical="center" wrapText="1"/>
    </xf>
    <xf numFmtId="3" fontId="1" fillId="0" borderId="6" xfId="0" applyNumberFormat="1" applyFont="1" applyBorder="1" applyAlignment="1" applyProtection="1">
      <alignment horizontal="center" vertical="center" wrapText="1"/>
    </xf>
    <xf numFmtId="3" fontId="2" fillId="2" borderId="7" xfId="0" applyNumberFormat="1" applyFont="1" applyFill="1" applyBorder="1" applyAlignment="1" applyProtection="1">
      <alignment horizontal="right" vertical="center" wrapText="1"/>
    </xf>
    <xf numFmtId="3" fontId="2" fillId="2" borderId="6" xfId="0" applyNumberFormat="1" applyFont="1" applyFill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right" vertical="center" wrapText="1"/>
      <protection locked="0"/>
    </xf>
    <xf numFmtId="3" fontId="1" fillId="0" borderId="6" xfId="0" applyNumberFormat="1" applyFont="1" applyBorder="1" applyAlignment="1" applyProtection="1">
      <alignment horizontal="right" vertical="center" wrapText="1"/>
      <protection locked="0"/>
    </xf>
    <xf numFmtId="3" fontId="8" fillId="0" borderId="0" xfId="0" applyNumberFormat="1" applyFont="1" applyBorder="1" applyAlignment="1" applyProtection="1">
      <alignment horizontal="left" vertical="center"/>
    </xf>
    <xf numFmtId="3" fontId="7" fillId="0" borderId="1" xfId="0" applyNumberFormat="1" applyFont="1" applyBorder="1" applyAlignment="1" applyProtection="1">
      <alignment horizontal="left" vertical="center" wrapText="1"/>
    </xf>
    <xf numFmtId="3" fontId="1" fillId="0" borderId="1" xfId="0" applyNumberFormat="1" applyFont="1" applyBorder="1" applyAlignment="1" applyProtection="1">
      <alignment horizontal="left" vertical="center" wrapText="1"/>
    </xf>
    <xf numFmtId="3" fontId="1" fillId="0" borderId="13" xfId="0" applyNumberFormat="1" applyFont="1" applyBorder="1" applyAlignment="1" applyProtection="1">
      <alignment horizontal="center"/>
    </xf>
    <xf numFmtId="3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 vertical="center" wrapText="1"/>
    </xf>
    <xf numFmtId="3" fontId="1" fillId="0" borderId="4" xfId="0" applyNumberFormat="1" applyFont="1" applyBorder="1" applyAlignment="1" applyProtection="1">
      <alignment horizontal="center"/>
      <protection locked="0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cial-dept@hospital-elena.g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69"/>
  <sheetViews>
    <sheetView showGridLines="0" tabSelected="1" workbookViewId="0">
      <selection activeCell="M49" sqref="M49:N49"/>
    </sheetView>
  </sheetViews>
  <sheetFormatPr defaultRowHeight="11.25"/>
  <cols>
    <col min="1" max="1" width="1.28515625" style="139" customWidth="1"/>
    <col min="2" max="2" width="38" style="140" customWidth="1"/>
    <col min="3" max="3" width="9.140625" style="139"/>
    <col min="4" max="4" width="8.28515625" style="139" customWidth="1"/>
    <col min="5" max="5" width="3.85546875" style="139" customWidth="1"/>
    <col min="6" max="6" width="7" style="139" customWidth="1"/>
    <col min="7" max="7" width="7.85546875" style="139" customWidth="1"/>
    <col min="8" max="9" width="3.7109375" style="139" customWidth="1"/>
    <col min="10" max="10" width="3.85546875" style="139" customWidth="1"/>
    <col min="11" max="11" width="3.7109375" style="139" customWidth="1"/>
    <col min="12" max="12" width="4.42578125" style="139" customWidth="1"/>
    <col min="13" max="13" width="4" style="139" customWidth="1"/>
    <col min="14" max="14" width="3.7109375" style="139" customWidth="1"/>
    <col min="15" max="15" width="3.28515625" style="139" customWidth="1"/>
    <col min="16" max="16384" width="9.140625" style="139"/>
  </cols>
  <sheetData>
    <row r="1" spans="2:15" ht="12.75" customHeight="1">
      <c r="B1" s="138" t="s">
        <v>0</v>
      </c>
      <c r="F1" s="222" t="s">
        <v>288</v>
      </c>
      <c r="G1" s="223"/>
      <c r="H1" s="223"/>
      <c r="I1" s="223"/>
      <c r="J1" s="223"/>
      <c r="K1" s="223"/>
      <c r="L1" s="223"/>
      <c r="M1" s="223"/>
      <c r="N1" s="223"/>
      <c r="O1" s="223"/>
    </row>
    <row r="2" spans="2:15" ht="11.25" customHeight="1">
      <c r="B2" s="138" t="s">
        <v>280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2:15" ht="11.25" customHeight="1">
      <c r="B3" s="138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2:15" ht="9.75" customHeight="1">
      <c r="B4" s="140" t="s">
        <v>281</v>
      </c>
      <c r="F4" s="223"/>
      <c r="G4" s="223"/>
      <c r="H4" s="223"/>
      <c r="I4" s="223"/>
      <c r="J4" s="223"/>
      <c r="K4" s="223"/>
      <c r="L4" s="223"/>
      <c r="M4" s="223"/>
      <c r="N4" s="223"/>
      <c r="O4" s="223"/>
    </row>
    <row r="5" spans="2:15" ht="11.25" customHeight="1">
      <c r="B5" s="140" t="s">
        <v>282</v>
      </c>
      <c r="F5" s="223"/>
      <c r="G5" s="223"/>
      <c r="H5" s="223"/>
      <c r="I5" s="223"/>
      <c r="J5" s="223"/>
      <c r="K5" s="223"/>
      <c r="L5" s="223"/>
      <c r="M5" s="223"/>
      <c r="N5" s="223"/>
      <c r="O5" s="223"/>
    </row>
    <row r="6" spans="2:15" ht="11.25" customHeight="1">
      <c r="B6" s="140" t="s">
        <v>1</v>
      </c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2:15" ht="11.25" customHeight="1">
      <c r="B7" s="140" t="s">
        <v>283</v>
      </c>
      <c r="G7" s="218"/>
      <c r="H7" s="218"/>
      <c r="I7" s="218"/>
      <c r="J7" s="218"/>
      <c r="K7" s="218"/>
      <c r="L7" s="218"/>
      <c r="M7" s="218"/>
      <c r="N7" s="218"/>
    </row>
    <row r="8" spans="2:15" ht="12.75" customHeight="1">
      <c r="B8" s="140" t="s">
        <v>284</v>
      </c>
      <c r="G8" s="218"/>
      <c r="H8" s="218"/>
      <c r="I8" s="218"/>
      <c r="J8" s="218"/>
      <c r="K8" s="218"/>
      <c r="L8" s="218"/>
      <c r="M8" s="218"/>
      <c r="N8" s="218"/>
    </row>
    <row r="9" spans="2:15" ht="11.25" customHeight="1">
      <c r="B9" s="140" t="s">
        <v>285</v>
      </c>
    </row>
    <row r="10" spans="2:15">
      <c r="B10" s="140" t="s">
        <v>286</v>
      </c>
      <c r="G10" s="218" t="s">
        <v>2</v>
      </c>
      <c r="H10" s="218"/>
    </row>
    <row r="11" spans="2:15" ht="9.75" customHeight="1">
      <c r="B11" s="140" t="s">
        <v>287</v>
      </c>
      <c r="G11" s="218"/>
      <c r="H11" s="218"/>
      <c r="I11" s="141"/>
      <c r="J11" s="141"/>
      <c r="K11" s="141"/>
      <c r="L11" s="141"/>
      <c r="M11" s="141"/>
      <c r="N11" s="141"/>
    </row>
    <row r="12" spans="2:15" ht="23.25" customHeight="1">
      <c r="G12" s="218"/>
      <c r="H12" s="218"/>
    </row>
    <row r="13" spans="2:15" ht="15" customHeight="1"/>
    <row r="14" spans="2:15" ht="6.75" customHeight="1"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4"/>
      <c r="O14" s="145"/>
    </row>
    <row r="15" spans="2:15" ht="15.75">
      <c r="B15" s="225" t="s">
        <v>3</v>
      </c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7"/>
      <c r="O15" s="146"/>
    </row>
    <row r="16" spans="2:15" ht="15.75">
      <c r="B16" s="225" t="s">
        <v>4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7"/>
      <c r="O16" s="146"/>
    </row>
    <row r="17" spans="2:15" ht="15.75">
      <c r="B17" s="228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30"/>
      <c r="O17" s="146"/>
    </row>
    <row r="18" spans="2:15" ht="6.75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9"/>
      <c r="O18" s="145"/>
    </row>
    <row r="20" spans="2:15">
      <c r="E20" s="145"/>
      <c r="F20" s="145"/>
      <c r="J20" s="224" t="s">
        <v>5</v>
      </c>
      <c r="K20" s="224"/>
      <c r="L20" s="224"/>
      <c r="M20" s="218" t="s">
        <v>6</v>
      </c>
      <c r="N20" s="218"/>
      <c r="O20" s="218"/>
    </row>
    <row r="21" spans="2:15" ht="22.5">
      <c r="G21" s="201" t="s">
        <v>7</v>
      </c>
      <c r="H21" s="141" t="s">
        <v>341</v>
      </c>
      <c r="K21" s="141" t="s">
        <v>341</v>
      </c>
      <c r="N21" s="141"/>
    </row>
    <row r="22" spans="2:15" ht="22.5">
      <c r="C22" s="235" t="s">
        <v>8</v>
      </c>
      <c r="D22" s="235"/>
      <c r="G22" s="201" t="s">
        <v>9</v>
      </c>
      <c r="H22" s="141"/>
      <c r="K22" s="141"/>
      <c r="N22" s="141"/>
    </row>
    <row r="23" spans="2:15" ht="22.5">
      <c r="B23" s="139"/>
      <c r="C23" s="236" t="s">
        <v>340</v>
      </c>
      <c r="D23" s="236"/>
      <c r="G23" s="201" t="s">
        <v>10</v>
      </c>
      <c r="H23" s="141"/>
      <c r="K23" s="141"/>
      <c r="N23" s="141"/>
    </row>
    <row r="24" spans="2:15" ht="11.25" customHeight="1">
      <c r="B24" s="150"/>
      <c r="G24" s="201" t="s">
        <v>11</v>
      </c>
      <c r="H24" s="141"/>
      <c r="K24" s="141"/>
      <c r="N24" s="141"/>
    </row>
    <row r="25" spans="2:15">
      <c r="G25" s="201" t="s">
        <v>12</v>
      </c>
      <c r="H25" s="141"/>
      <c r="K25" s="141"/>
      <c r="N25" s="141"/>
    </row>
    <row r="26" spans="2:15">
      <c r="G26" s="201"/>
      <c r="H26" s="151"/>
      <c r="K26" s="151"/>
      <c r="N26" s="151"/>
    </row>
    <row r="27" spans="2:15">
      <c r="G27" s="201"/>
      <c r="H27" s="151"/>
      <c r="K27" s="151"/>
      <c r="N27" s="151"/>
    </row>
    <row r="28" spans="2:15" ht="11.25" customHeight="1">
      <c r="B28" s="138" t="s">
        <v>302</v>
      </c>
      <c r="C28" s="152" t="s">
        <v>303</v>
      </c>
      <c r="E28" s="153"/>
      <c r="F28" s="152" t="s">
        <v>304</v>
      </c>
      <c r="H28" s="153"/>
      <c r="I28" s="238" t="s">
        <v>306</v>
      </c>
      <c r="J28" s="239"/>
      <c r="K28" s="239"/>
      <c r="L28" s="239"/>
      <c r="M28" s="239"/>
      <c r="N28" s="153"/>
    </row>
    <row r="29" spans="2:15" ht="12.75">
      <c r="G29" s="201"/>
      <c r="H29" s="151"/>
      <c r="I29" s="231" t="s">
        <v>305</v>
      </c>
      <c r="J29" s="231"/>
      <c r="K29" s="231"/>
      <c r="L29" s="231"/>
      <c r="M29" s="231"/>
      <c r="N29" s="231"/>
    </row>
    <row r="30" spans="2:15" ht="12.75">
      <c r="H30" s="154"/>
      <c r="I30" s="231" t="s">
        <v>305</v>
      </c>
      <c r="J30" s="231"/>
      <c r="K30" s="231"/>
      <c r="L30" s="231"/>
      <c r="M30" s="231"/>
      <c r="N30" s="231"/>
    </row>
    <row r="31" spans="2:15" ht="12.75">
      <c r="H31" s="203"/>
      <c r="I31" s="203"/>
      <c r="J31" s="203"/>
      <c r="K31" s="203"/>
      <c r="L31" s="203"/>
      <c r="M31" s="203"/>
    </row>
    <row r="32" spans="2:15" ht="12.75">
      <c r="C32" s="237" t="s">
        <v>13</v>
      </c>
      <c r="D32" s="237"/>
      <c r="E32" s="237"/>
      <c r="F32" s="237"/>
      <c r="G32" s="237"/>
    </row>
    <row r="34" spans="2:15" ht="12.75">
      <c r="B34" s="155" t="s">
        <v>14</v>
      </c>
      <c r="C34" s="232" t="s">
        <v>342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145"/>
    </row>
    <row r="35" spans="2:15" ht="12.75">
      <c r="B35" s="155" t="s">
        <v>15</v>
      </c>
      <c r="C35" s="232" t="s">
        <v>343</v>
      </c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145"/>
    </row>
    <row r="36" spans="2:15" ht="12.75">
      <c r="B36" s="155" t="s">
        <v>16</v>
      </c>
      <c r="C36" s="232">
        <v>999332744</v>
      </c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145"/>
    </row>
    <row r="37" spans="2:15" ht="12.75">
      <c r="B37" s="155" t="s">
        <v>17</v>
      </c>
      <c r="C37" s="232" t="s">
        <v>344</v>
      </c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145"/>
    </row>
    <row r="38" spans="2:15" ht="12.75">
      <c r="B38" s="155" t="s">
        <v>18</v>
      </c>
      <c r="C38" s="232">
        <v>2106402136</v>
      </c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145"/>
    </row>
    <row r="39" spans="2:15" ht="12.75">
      <c r="B39" s="155" t="s">
        <v>19</v>
      </c>
      <c r="C39" s="232">
        <v>2106451096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145"/>
    </row>
    <row r="40" spans="2:15" ht="12.75">
      <c r="B40" s="155" t="s">
        <v>20</v>
      </c>
      <c r="C40" s="233" t="s">
        <v>345</v>
      </c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145"/>
    </row>
    <row r="42" spans="2:15" ht="12.75" customHeight="1">
      <c r="E42" s="202"/>
      <c r="I42" s="219" t="s">
        <v>21</v>
      </c>
      <c r="J42" s="219"/>
      <c r="K42" s="219"/>
      <c r="L42" s="219"/>
      <c r="M42" s="204"/>
    </row>
    <row r="43" spans="2:15" ht="11.25" customHeight="1">
      <c r="B43" s="205" t="s">
        <v>22</v>
      </c>
      <c r="C43" s="206" t="s">
        <v>23</v>
      </c>
      <c r="D43" s="141" t="s">
        <v>341</v>
      </c>
      <c r="F43" s="206" t="s">
        <v>24</v>
      </c>
      <c r="G43" s="141"/>
      <c r="H43" s="145"/>
      <c r="I43" s="219"/>
      <c r="J43" s="219"/>
      <c r="K43" s="219"/>
      <c r="L43" s="219"/>
      <c r="M43" s="220"/>
      <c r="N43" s="221"/>
    </row>
    <row r="44" spans="2:15" ht="11.25" customHeight="1">
      <c r="B44" s="207"/>
      <c r="C44" s="206"/>
      <c r="D44" s="151"/>
      <c r="F44" s="206"/>
      <c r="G44" s="151"/>
      <c r="H44" s="145"/>
      <c r="I44" s="219"/>
      <c r="J44" s="219"/>
      <c r="K44" s="219"/>
      <c r="L44" s="219"/>
      <c r="M44" s="151"/>
      <c r="N44" s="151"/>
    </row>
    <row r="45" spans="2:15">
      <c r="B45" s="207"/>
      <c r="E45" s="202"/>
      <c r="I45" s="219"/>
      <c r="J45" s="219"/>
      <c r="K45" s="219"/>
      <c r="L45" s="219"/>
      <c r="M45" s="204"/>
    </row>
    <row r="47" spans="2:15" ht="12.75" customHeight="1">
      <c r="B47" s="234" t="s">
        <v>25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</row>
    <row r="48" spans="2:15" ht="3.75" customHeight="1"/>
    <row r="49" spans="2:15">
      <c r="B49" s="208" t="s">
        <v>26</v>
      </c>
      <c r="C49" s="156">
        <v>1</v>
      </c>
      <c r="D49" s="141"/>
      <c r="F49" s="242" t="s">
        <v>27</v>
      </c>
      <c r="G49" s="242"/>
      <c r="H49" s="242"/>
      <c r="I49" s="242"/>
      <c r="J49" s="242"/>
      <c r="K49" s="243">
        <v>8</v>
      </c>
      <c r="L49" s="244"/>
      <c r="M49" s="220" t="s">
        <v>341</v>
      </c>
      <c r="N49" s="221"/>
      <c r="O49" s="145"/>
    </row>
    <row r="50" spans="2:15" ht="3.75" customHeight="1">
      <c r="B50" s="208"/>
      <c r="C50" s="156"/>
      <c r="K50" s="156"/>
      <c r="L50" s="156"/>
    </row>
    <row r="51" spans="2:15">
      <c r="B51" s="208" t="s">
        <v>28</v>
      </c>
      <c r="C51" s="156">
        <v>2</v>
      </c>
      <c r="D51" s="141"/>
      <c r="F51" s="242" t="s">
        <v>29</v>
      </c>
      <c r="G51" s="242"/>
      <c r="H51" s="242"/>
      <c r="I51" s="242"/>
      <c r="J51" s="242"/>
      <c r="K51" s="243">
        <v>9</v>
      </c>
      <c r="L51" s="244"/>
      <c r="M51" s="220"/>
      <c r="N51" s="221"/>
      <c r="O51" s="145"/>
    </row>
    <row r="52" spans="2:15" ht="3.75" customHeight="1">
      <c r="C52" s="156"/>
      <c r="K52" s="156"/>
      <c r="L52" s="156"/>
    </row>
    <row r="53" spans="2:15">
      <c r="B53" s="208" t="s">
        <v>30</v>
      </c>
      <c r="C53" s="156">
        <v>3</v>
      </c>
      <c r="D53" s="141"/>
      <c r="F53" s="242" t="s">
        <v>31</v>
      </c>
      <c r="G53" s="242"/>
      <c r="H53" s="242"/>
      <c r="I53" s="242"/>
      <c r="J53" s="242"/>
      <c r="K53" s="243">
        <v>10</v>
      </c>
      <c r="L53" s="244"/>
      <c r="M53" s="220"/>
      <c r="N53" s="221"/>
      <c r="O53" s="145"/>
    </row>
    <row r="54" spans="2:15" ht="3.75" customHeight="1">
      <c r="B54" s="208"/>
      <c r="C54" s="156"/>
      <c r="K54" s="156"/>
      <c r="L54" s="156"/>
    </row>
    <row r="55" spans="2:15">
      <c r="B55" s="208" t="s">
        <v>32</v>
      </c>
      <c r="C55" s="156">
        <v>4</v>
      </c>
      <c r="D55" s="141"/>
      <c r="F55" s="242" t="s">
        <v>33</v>
      </c>
      <c r="G55" s="242"/>
      <c r="H55" s="242"/>
      <c r="I55" s="242"/>
      <c r="J55" s="242"/>
      <c r="K55" s="243">
        <v>11</v>
      </c>
      <c r="L55" s="244"/>
      <c r="M55" s="220"/>
      <c r="N55" s="221"/>
      <c r="O55" s="145"/>
    </row>
    <row r="56" spans="2:15" ht="3.75" customHeight="1">
      <c r="B56" s="208"/>
      <c r="C56" s="156"/>
      <c r="K56" s="156"/>
      <c r="L56" s="156"/>
    </row>
    <row r="57" spans="2:15">
      <c r="B57" s="208" t="s">
        <v>34</v>
      </c>
      <c r="C57" s="156">
        <v>5</v>
      </c>
      <c r="D57" s="141"/>
      <c r="F57" s="242" t="s">
        <v>35</v>
      </c>
      <c r="G57" s="242"/>
      <c r="H57" s="242"/>
      <c r="I57" s="242"/>
      <c r="J57" s="242"/>
      <c r="K57" s="243">
        <v>12</v>
      </c>
      <c r="L57" s="244"/>
      <c r="M57" s="220"/>
      <c r="N57" s="221"/>
      <c r="O57" s="145"/>
    </row>
    <row r="58" spans="2:15" ht="3.75" customHeight="1">
      <c r="C58" s="156"/>
      <c r="K58" s="156"/>
      <c r="L58" s="156"/>
    </row>
    <row r="59" spans="2:15">
      <c r="B59" s="208" t="s">
        <v>21</v>
      </c>
      <c r="C59" s="156">
        <v>6</v>
      </c>
      <c r="D59" s="141"/>
      <c r="F59" s="242" t="s">
        <v>338</v>
      </c>
      <c r="G59" s="242"/>
      <c r="H59" s="242"/>
      <c r="I59" s="242"/>
      <c r="J59" s="242"/>
      <c r="K59" s="243">
        <v>13</v>
      </c>
      <c r="L59" s="244"/>
      <c r="M59" s="220"/>
      <c r="N59" s="221"/>
      <c r="O59" s="145"/>
    </row>
    <row r="60" spans="2:15" ht="3.75" customHeight="1">
      <c r="B60" s="208"/>
      <c r="C60" s="156"/>
      <c r="K60" s="140"/>
      <c r="L60" s="140"/>
    </row>
    <row r="61" spans="2:15">
      <c r="B61" s="208" t="s">
        <v>36</v>
      </c>
      <c r="C61" s="156">
        <v>7</v>
      </c>
      <c r="D61" s="141"/>
      <c r="F61" s="240" t="s">
        <v>37</v>
      </c>
      <c r="G61" s="240"/>
      <c r="H61" s="240"/>
      <c r="I61" s="240"/>
      <c r="J61" s="240"/>
      <c r="K61" s="241"/>
      <c r="L61" s="241"/>
      <c r="M61" s="145"/>
      <c r="N61" s="145"/>
    </row>
    <row r="62" spans="2:15">
      <c r="K62" s="145"/>
      <c r="L62" s="145"/>
      <c r="M62" s="145"/>
      <c r="N62" s="145"/>
    </row>
    <row r="63" spans="2:15">
      <c r="B63" s="208"/>
    </row>
    <row r="64" spans="2:15">
      <c r="B64" s="208"/>
    </row>
    <row r="66" spans="2:2">
      <c r="B66" s="208"/>
    </row>
    <row r="67" spans="2:2">
      <c r="B67" s="208"/>
    </row>
    <row r="69" spans="2:2" ht="12.75">
      <c r="B69" s="157"/>
    </row>
  </sheetData>
  <mergeCells count="45">
    <mergeCell ref="M53:N53"/>
    <mergeCell ref="F49:J49"/>
    <mergeCell ref="K49:L49"/>
    <mergeCell ref="F51:J51"/>
    <mergeCell ref="K51:L51"/>
    <mergeCell ref="K59:L59"/>
    <mergeCell ref="M55:N55"/>
    <mergeCell ref="F57:J57"/>
    <mergeCell ref="K57:L57"/>
    <mergeCell ref="M57:N57"/>
    <mergeCell ref="M49:N49"/>
    <mergeCell ref="M59:N59"/>
    <mergeCell ref="M51:N51"/>
    <mergeCell ref="F53:J53"/>
    <mergeCell ref="K53:L53"/>
    <mergeCell ref="I28:M28"/>
    <mergeCell ref="I29:N29"/>
    <mergeCell ref="C35:N35"/>
    <mergeCell ref="C36:N36"/>
    <mergeCell ref="C38:N38"/>
    <mergeCell ref="F61:J61"/>
    <mergeCell ref="K61:L61"/>
    <mergeCell ref="F55:J55"/>
    <mergeCell ref="K55:L55"/>
    <mergeCell ref="F59:J59"/>
    <mergeCell ref="G8:N8"/>
    <mergeCell ref="I30:N30"/>
    <mergeCell ref="C37:N37"/>
    <mergeCell ref="C39:N39"/>
    <mergeCell ref="C40:N40"/>
    <mergeCell ref="B47:N47"/>
    <mergeCell ref="C22:D22"/>
    <mergeCell ref="C23:D23"/>
    <mergeCell ref="C32:G32"/>
    <mergeCell ref="C34:N34"/>
    <mergeCell ref="G10:H12"/>
    <mergeCell ref="I42:L45"/>
    <mergeCell ref="M43:N43"/>
    <mergeCell ref="F1:O6"/>
    <mergeCell ref="J20:L20"/>
    <mergeCell ref="M20:O20"/>
    <mergeCell ref="B15:N15"/>
    <mergeCell ref="B16:N16"/>
    <mergeCell ref="B17:N17"/>
    <mergeCell ref="G7:N7"/>
  </mergeCells>
  <phoneticPr fontId="0" type="noConversion"/>
  <hyperlinks>
    <hyperlink ref="C40" r:id="rId1"/>
  </hyperlinks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2"/>
  <headerFooter alignWithMargins="0"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D34" sqref="D34"/>
    </sheetView>
  </sheetViews>
  <sheetFormatPr defaultRowHeight="12.6" customHeight="1"/>
  <cols>
    <col min="1" max="1" width="5.85546875" style="178" bestFit="1" customWidth="1"/>
    <col min="2" max="2" width="11.5703125" style="158" customWidth="1"/>
    <col min="3" max="3" width="63.7109375" style="164" bestFit="1" customWidth="1"/>
    <col min="4" max="4" width="19.7109375" style="212" bestFit="1" customWidth="1"/>
    <col min="5" max="5" width="7.140625" style="158" customWidth="1"/>
    <col min="6" max="16384" width="9.140625" style="158"/>
  </cols>
  <sheetData>
    <row r="1" spans="1:4" ht="17.45" customHeight="1">
      <c r="A1" s="245" t="s">
        <v>38</v>
      </c>
      <c r="B1" s="245"/>
      <c r="C1" s="245"/>
      <c r="D1" s="245"/>
    </row>
    <row r="2" spans="1:4" ht="12.75" customHeight="1">
      <c r="A2" s="165"/>
      <c r="B2" s="166"/>
      <c r="C2" s="167" t="s">
        <v>321</v>
      </c>
    </row>
    <row r="3" spans="1:4" ht="22.5">
      <c r="A3" s="168" t="s">
        <v>40</v>
      </c>
      <c r="B3" s="169" t="s">
        <v>41</v>
      </c>
      <c r="C3" s="160" t="s">
        <v>42</v>
      </c>
      <c r="D3" s="213" t="s">
        <v>43</v>
      </c>
    </row>
    <row r="4" spans="1:4" ht="26.45" customHeight="1">
      <c r="A4" s="170">
        <v>1100</v>
      </c>
      <c r="B4" s="162"/>
      <c r="C4" s="171" t="s">
        <v>244</v>
      </c>
      <c r="D4" s="214">
        <v>746706.45</v>
      </c>
    </row>
    <row r="5" spans="1:4" ht="16.149999999999999" customHeight="1">
      <c r="A5" s="172">
        <v>1110</v>
      </c>
      <c r="B5" s="133" t="s">
        <v>44</v>
      </c>
      <c r="C5" s="173" t="s">
        <v>45</v>
      </c>
      <c r="D5" s="215"/>
    </row>
    <row r="6" spans="1:4" ht="16.149999999999999" customHeight="1">
      <c r="A6" s="172">
        <v>1120</v>
      </c>
      <c r="B6" s="133" t="s">
        <v>46</v>
      </c>
      <c r="C6" s="173" t="s">
        <v>47</v>
      </c>
      <c r="D6" s="215"/>
    </row>
    <row r="7" spans="1:4" ht="16.149999999999999" customHeight="1">
      <c r="A7" s="172">
        <v>1130</v>
      </c>
      <c r="B7" s="174" t="s">
        <v>313</v>
      </c>
      <c r="C7" s="173" t="s">
        <v>322</v>
      </c>
      <c r="D7" s="211">
        <f>SUM(D8:D10)</f>
        <v>0</v>
      </c>
    </row>
    <row r="8" spans="1:4" ht="16.149999999999999" customHeight="1">
      <c r="A8" s="172">
        <v>1131</v>
      </c>
      <c r="B8" s="133" t="s">
        <v>245</v>
      </c>
      <c r="C8" s="175" t="s">
        <v>226</v>
      </c>
      <c r="D8" s="215"/>
    </row>
    <row r="9" spans="1:4" ht="16.149999999999999" customHeight="1">
      <c r="A9" s="172">
        <v>1132</v>
      </c>
      <c r="B9" s="133" t="s">
        <v>48</v>
      </c>
      <c r="C9" s="175" t="s">
        <v>227</v>
      </c>
      <c r="D9" s="215"/>
    </row>
    <row r="10" spans="1:4" ht="16.149999999999999" customHeight="1">
      <c r="A10" s="172">
        <v>1133</v>
      </c>
      <c r="B10" s="133" t="s">
        <v>313</v>
      </c>
      <c r="C10" s="175" t="s">
        <v>228</v>
      </c>
      <c r="D10" s="215"/>
    </row>
    <row r="11" spans="1:4" ht="16.149999999999999" customHeight="1">
      <c r="A11" s="172">
        <v>1140</v>
      </c>
      <c r="B11" s="133" t="s">
        <v>323</v>
      </c>
      <c r="C11" s="173" t="s">
        <v>217</v>
      </c>
      <c r="D11" s="216"/>
    </row>
    <row r="12" spans="1:4" ht="33.75">
      <c r="A12" s="172">
        <v>1150</v>
      </c>
      <c r="B12" s="174" t="s">
        <v>314</v>
      </c>
      <c r="C12" s="173" t="s">
        <v>324</v>
      </c>
      <c r="D12" s="214"/>
    </row>
    <row r="13" spans="1:4" ht="16.149999999999999" customHeight="1">
      <c r="A13" s="172">
        <v>1151</v>
      </c>
      <c r="B13" s="133" t="s">
        <v>269</v>
      </c>
      <c r="C13" s="175" t="s">
        <v>289</v>
      </c>
      <c r="D13" s="211">
        <v>506937.45</v>
      </c>
    </row>
    <row r="14" spans="1:4" ht="16.149999999999999" customHeight="1">
      <c r="A14" s="172">
        <v>11511</v>
      </c>
      <c r="B14" s="133" t="s">
        <v>269</v>
      </c>
      <c r="C14" s="175" t="s">
        <v>218</v>
      </c>
      <c r="D14" s="211"/>
    </row>
    <row r="15" spans="1:4" ht="16.149999999999999" customHeight="1">
      <c r="A15" s="172">
        <v>11512</v>
      </c>
      <c r="B15" s="133" t="s">
        <v>269</v>
      </c>
      <c r="C15" s="175" t="s">
        <v>219</v>
      </c>
      <c r="D15" s="211"/>
    </row>
    <row r="16" spans="1:4" ht="16.149999999999999" customHeight="1">
      <c r="A16" s="172">
        <v>11513</v>
      </c>
      <c r="B16" s="133" t="s">
        <v>269</v>
      </c>
      <c r="C16" s="175" t="s">
        <v>220</v>
      </c>
      <c r="D16" s="215"/>
    </row>
    <row r="17" spans="1:4" ht="16.149999999999999" customHeight="1">
      <c r="A17" s="172">
        <v>11514</v>
      </c>
      <c r="B17" s="133" t="s">
        <v>268</v>
      </c>
      <c r="C17" s="175" t="s">
        <v>221</v>
      </c>
      <c r="D17" s="211">
        <v>506037.45</v>
      </c>
    </row>
    <row r="18" spans="1:4" ht="16.149999999999999" customHeight="1">
      <c r="A18" s="172">
        <v>1152</v>
      </c>
      <c r="B18" s="133" t="s">
        <v>268</v>
      </c>
      <c r="C18" s="175" t="s">
        <v>49</v>
      </c>
      <c r="D18" s="215"/>
    </row>
    <row r="19" spans="1:4" ht="22.5">
      <c r="A19" s="172">
        <v>1153</v>
      </c>
      <c r="B19" s="174" t="s">
        <v>325</v>
      </c>
      <c r="C19" s="175" t="s">
        <v>290</v>
      </c>
      <c r="D19" s="211">
        <f>SUM(D20:D21)</f>
        <v>0</v>
      </c>
    </row>
    <row r="20" spans="1:4" ht="16.149999999999999" customHeight="1">
      <c r="A20" s="172">
        <v>11531</v>
      </c>
      <c r="B20" s="133" t="s">
        <v>268</v>
      </c>
      <c r="C20" s="175" t="s">
        <v>50</v>
      </c>
      <c r="D20" s="215"/>
    </row>
    <row r="21" spans="1:4" ht="16.149999999999999" customHeight="1">
      <c r="A21" s="172">
        <v>11532</v>
      </c>
      <c r="B21" s="133" t="s">
        <v>60</v>
      </c>
      <c r="C21" s="175" t="s">
        <v>222</v>
      </c>
      <c r="D21" s="215"/>
    </row>
    <row r="22" spans="1:4" ht="16.149999999999999" customHeight="1">
      <c r="A22" s="172">
        <v>1154</v>
      </c>
      <c r="B22" s="133" t="s">
        <v>268</v>
      </c>
      <c r="C22" s="175" t="s">
        <v>51</v>
      </c>
      <c r="D22" s="211">
        <v>13612.17</v>
      </c>
    </row>
    <row r="23" spans="1:4" ht="16.149999999999999" customHeight="1">
      <c r="A23" s="172">
        <v>1155</v>
      </c>
      <c r="B23" s="133" t="s">
        <v>52</v>
      </c>
      <c r="C23" s="175" t="s">
        <v>53</v>
      </c>
      <c r="D23" s="211">
        <v>45.69</v>
      </c>
    </row>
    <row r="24" spans="1:4" ht="16.149999999999999" customHeight="1">
      <c r="A24" s="172">
        <v>1156</v>
      </c>
      <c r="B24" s="133" t="s">
        <v>54</v>
      </c>
      <c r="C24" s="175" t="s">
        <v>55</v>
      </c>
      <c r="D24" s="215"/>
    </row>
    <row r="25" spans="1:4" ht="16.149999999999999" customHeight="1">
      <c r="A25" s="172">
        <v>1157</v>
      </c>
      <c r="B25" s="133" t="s">
        <v>326</v>
      </c>
      <c r="C25" s="175" t="s">
        <v>56</v>
      </c>
      <c r="D25" s="211">
        <v>22.5</v>
      </c>
    </row>
    <row r="26" spans="1:4" ht="16.149999999999999" customHeight="1">
      <c r="A26" s="172">
        <v>1158</v>
      </c>
      <c r="B26" s="133" t="s">
        <v>57</v>
      </c>
      <c r="C26" s="175" t="s">
        <v>223</v>
      </c>
      <c r="D26" s="215"/>
    </row>
    <row r="27" spans="1:4" ht="16.149999999999999" customHeight="1">
      <c r="A27" s="172">
        <v>1159</v>
      </c>
      <c r="B27" s="133" t="s">
        <v>315</v>
      </c>
      <c r="C27" s="175" t="s">
        <v>291</v>
      </c>
      <c r="D27" s="211">
        <f>SUM(D28:D29)</f>
        <v>0</v>
      </c>
    </row>
    <row r="28" spans="1:4" ht="16.149999999999999" customHeight="1">
      <c r="A28" s="172">
        <v>11591</v>
      </c>
      <c r="B28" s="133" t="s">
        <v>106</v>
      </c>
      <c r="C28" s="175" t="s">
        <v>224</v>
      </c>
      <c r="D28" s="215"/>
    </row>
    <row r="29" spans="1:4" ht="16.149999999999999" customHeight="1">
      <c r="A29" s="172">
        <v>11592</v>
      </c>
      <c r="B29" s="133" t="s">
        <v>107</v>
      </c>
      <c r="C29" s="175" t="s">
        <v>225</v>
      </c>
      <c r="D29" s="215"/>
    </row>
    <row r="30" spans="1:4" ht="16.149999999999999" customHeight="1">
      <c r="A30" s="172">
        <v>1160</v>
      </c>
      <c r="B30" s="133" t="s">
        <v>57</v>
      </c>
      <c r="C30" s="173" t="s">
        <v>58</v>
      </c>
      <c r="D30" s="211">
        <v>220555.73</v>
      </c>
    </row>
    <row r="31" spans="1:4" ht="16.149999999999999" customHeight="1">
      <c r="A31" s="172">
        <v>1170</v>
      </c>
      <c r="B31" s="133" t="s">
        <v>268</v>
      </c>
      <c r="C31" s="173" t="s">
        <v>59</v>
      </c>
      <c r="D31" s="211">
        <v>5532.91</v>
      </c>
    </row>
    <row r="32" spans="1:4" ht="16.149999999999999" customHeight="1">
      <c r="A32" s="172">
        <v>1180</v>
      </c>
      <c r="B32" s="133" t="s">
        <v>60</v>
      </c>
      <c r="C32" s="173" t="s">
        <v>229</v>
      </c>
      <c r="D32" s="215"/>
    </row>
    <row r="33" spans="1:4" ht="16.149999999999999" customHeight="1">
      <c r="A33" s="170">
        <v>1200</v>
      </c>
      <c r="B33" s="133"/>
      <c r="C33" s="171" t="s">
        <v>327</v>
      </c>
      <c r="D33" s="216">
        <f>D34+D35+D36+D41+D39</f>
        <v>1477608.28</v>
      </c>
    </row>
    <row r="34" spans="1:4" ht="16.149999999999999" customHeight="1">
      <c r="A34" s="172">
        <v>1210</v>
      </c>
      <c r="B34" s="133" t="s">
        <v>60</v>
      </c>
      <c r="C34" s="173" t="s">
        <v>328</v>
      </c>
      <c r="D34" s="215">
        <v>1350250</v>
      </c>
    </row>
    <row r="35" spans="1:4" ht="16.149999999999999" customHeight="1">
      <c r="A35" s="172">
        <v>1220</v>
      </c>
      <c r="B35" s="133" t="s">
        <v>61</v>
      </c>
      <c r="C35" s="173" t="s">
        <v>62</v>
      </c>
      <c r="D35" s="215">
        <v>127000</v>
      </c>
    </row>
    <row r="36" spans="1:4" ht="16.149999999999999" customHeight="1">
      <c r="A36" s="172">
        <v>1230</v>
      </c>
      <c r="B36" s="133" t="s">
        <v>316</v>
      </c>
      <c r="C36" s="173" t="s">
        <v>329</v>
      </c>
      <c r="D36" s="216"/>
    </row>
    <row r="37" spans="1:4" ht="16.149999999999999" customHeight="1">
      <c r="A37" s="172">
        <v>1231</v>
      </c>
      <c r="B37" s="133" t="s">
        <v>63</v>
      </c>
      <c r="C37" s="175" t="s">
        <v>64</v>
      </c>
      <c r="D37" s="215"/>
    </row>
    <row r="38" spans="1:4" ht="16.149999999999999" customHeight="1">
      <c r="A38" s="172">
        <v>1232</v>
      </c>
      <c r="B38" s="133" t="s">
        <v>63</v>
      </c>
      <c r="C38" s="175" t="s">
        <v>65</v>
      </c>
      <c r="D38" s="215"/>
    </row>
    <row r="39" spans="1:4" ht="16.149999999999999" customHeight="1">
      <c r="A39" s="172">
        <v>1233</v>
      </c>
      <c r="B39" s="133" t="s">
        <v>60</v>
      </c>
      <c r="C39" s="175" t="s">
        <v>309</v>
      </c>
      <c r="D39" s="215">
        <v>358.28</v>
      </c>
    </row>
    <row r="40" spans="1:4" ht="16.149999999999999" customHeight="1">
      <c r="A40" s="172">
        <v>1234</v>
      </c>
      <c r="B40" s="133" t="s">
        <v>57</v>
      </c>
      <c r="C40" s="175" t="s">
        <v>310</v>
      </c>
      <c r="D40" s="215"/>
    </row>
    <row r="41" spans="1:4" ht="16.149999999999999" customHeight="1">
      <c r="A41" s="172">
        <v>1240</v>
      </c>
      <c r="B41" s="133" t="s">
        <v>230</v>
      </c>
      <c r="C41" s="173" t="s">
        <v>231</v>
      </c>
      <c r="D41" s="215"/>
    </row>
    <row r="42" spans="1:4" ht="16.149999999999999" customHeight="1">
      <c r="A42" s="170">
        <v>1300</v>
      </c>
      <c r="B42" s="133"/>
      <c r="C42" s="171" t="s">
        <v>66</v>
      </c>
      <c r="D42" s="216">
        <f>SUM(D43:D51)</f>
        <v>44295.76</v>
      </c>
    </row>
    <row r="43" spans="1:4" ht="33.75">
      <c r="A43" s="176">
        <v>1310</v>
      </c>
      <c r="B43" s="134" t="s">
        <v>307</v>
      </c>
      <c r="C43" s="177" t="s">
        <v>292</v>
      </c>
      <c r="D43" s="211"/>
    </row>
    <row r="44" spans="1:4" ht="16.149999999999999" customHeight="1">
      <c r="A44" s="172">
        <v>1311</v>
      </c>
      <c r="B44" s="133"/>
      <c r="C44" s="175" t="s">
        <v>255</v>
      </c>
      <c r="D44" s="215"/>
    </row>
    <row r="45" spans="1:4" ht="16.149999999999999" customHeight="1">
      <c r="A45" s="172">
        <v>1312</v>
      </c>
      <c r="B45" s="133"/>
      <c r="C45" s="175" t="s">
        <v>256</v>
      </c>
      <c r="D45" s="215"/>
    </row>
    <row r="46" spans="1:4" ht="16.149999999999999" customHeight="1">
      <c r="A46" s="172">
        <v>1313</v>
      </c>
      <c r="B46" s="133"/>
      <c r="C46" s="175" t="s">
        <v>257</v>
      </c>
      <c r="D46" s="215"/>
    </row>
    <row r="47" spans="1:4" ht="16.149999999999999" customHeight="1">
      <c r="A47" s="172">
        <v>1314</v>
      </c>
      <c r="B47" s="133"/>
      <c r="C47" s="175" t="s">
        <v>258</v>
      </c>
      <c r="D47" s="215"/>
    </row>
    <row r="48" spans="1:4" ht="16.149999999999999" customHeight="1">
      <c r="A48" s="172">
        <v>1315</v>
      </c>
      <c r="B48" s="133"/>
      <c r="C48" s="175" t="s">
        <v>259</v>
      </c>
      <c r="D48" s="215">
        <v>44295.76</v>
      </c>
    </row>
    <row r="49" spans="1:4" ht="16.149999999999999" customHeight="1">
      <c r="A49" s="172">
        <v>1320</v>
      </c>
      <c r="B49" s="133" t="s">
        <v>67</v>
      </c>
      <c r="C49" s="173" t="s">
        <v>242</v>
      </c>
      <c r="D49" s="215"/>
    </row>
    <row r="50" spans="1:4" ht="16.149999999999999" customHeight="1">
      <c r="A50" s="172">
        <v>1330</v>
      </c>
      <c r="B50" s="133" t="s">
        <v>268</v>
      </c>
      <c r="C50" s="173" t="s">
        <v>243</v>
      </c>
      <c r="D50" s="215"/>
    </row>
    <row r="51" spans="1:4" ht="16.149999999999999" customHeight="1">
      <c r="A51" s="172">
        <v>1340</v>
      </c>
      <c r="B51" s="133" t="s">
        <v>57</v>
      </c>
      <c r="C51" s="173" t="s">
        <v>68</v>
      </c>
      <c r="D51" s="215"/>
    </row>
  </sheetData>
  <mergeCells count="1">
    <mergeCell ref="A1:D1"/>
  </mergeCells>
  <phoneticPr fontId="0" type="noConversion"/>
  <printOptions horizontalCentered="1"/>
  <pageMargins left="0.19685039370078741" right="0.19685039370078741" top="0.47244094488188981" bottom="0.47244094488188981" header="0.31496062992125984" footer="0.31496062992125984"/>
  <pageSetup paperSize="9" scale="95" orientation="portrait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showGridLines="0" workbookViewId="0">
      <selection activeCell="D16" sqref="D16"/>
    </sheetView>
  </sheetViews>
  <sheetFormatPr defaultRowHeight="12.6" customHeight="1"/>
  <cols>
    <col min="1" max="1" width="5.42578125" style="102" bestFit="1" customWidth="1"/>
    <col min="2" max="2" width="11.5703125" style="2" customWidth="1"/>
    <col min="3" max="3" width="63.7109375" style="3" bestFit="1" customWidth="1"/>
    <col min="4" max="4" width="19.7109375" style="4" bestFit="1" customWidth="1"/>
    <col min="5" max="16384" width="9.140625" style="2"/>
  </cols>
  <sheetData>
    <row r="1" spans="1:4" ht="16.149999999999999" customHeight="1">
      <c r="A1" s="97"/>
      <c r="B1" s="15"/>
      <c r="C1" s="16" t="s">
        <v>39</v>
      </c>
    </row>
    <row r="2" spans="1:4" ht="20.45" customHeight="1">
      <c r="A2" s="98" t="s">
        <v>40</v>
      </c>
      <c r="B2" s="6" t="s">
        <v>41</v>
      </c>
      <c r="C2" s="7" t="s">
        <v>42</v>
      </c>
      <c r="D2" s="8" t="s">
        <v>43</v>
      </c>
    </row>
    <row r="3" spans="1:4" ht="18" customHeight="1">
      <c r="A3" s="99">
        <v>1400</v>
      </c>
      <c r="B3" s="9"/>
      <c r="C3" s="10" t="s">
        <v>69</v>
      </c>
      <c r="D3" s="17">
        <f>SUM(D4+D8+D12+D13+D14+D15)</f>
        <v>0</v>
      </c>
    </row>
    <row r="4" spans="1:4" ht="18" customHeight="1">
      <c r="A4" s="100">
        <v>1410</v>
      </c>
      <c r="B4" s="9" t="s">
        <v>70</v>
      </c>
      <c r="C4" s="18" t="s">
        <v>71</v>
      </c>
      <c r="D4" s="17">
        <f>SUM(D5:D7)</f>
        <v>0</v>
      </c>
    </row>
    <row r="5" spans="1:4" ht="18" customHeight="1">
      <c r="A5" s="100">
        <v>1411</v>
      </c>
      <c r="B5" s="9" t="s">
        <v>70</v>
      </c>
      <c r="C5" s="18" t="s">
        <v>72</v>
      </c>
      <c r="D5" s="12"/>
    </row>
    <row r="6" spans="1:4" ht="18" customHeight="1">
      <c r="A6" s="100">
        <v>1412</v>
      </c>
      <c r="B6" s="9" t="s">
        <v>70</v>
      </c>
      <c r="C6" s="18" t="s">
        <v>73</v>
      </c>
      <c r="D6" s="12"/>
    </row>
    <row r="7" spans="1:4" ht="18" customHeight="1">
      <c r="A7" s="100">
        <v>1413</v>
      </c>
      <c r="B7" s="9" t="s">
        <v>70</v>
      </c>
      <c r="C7" s="18" t="s">
        <v>74</v>
      </c>
      <c r="D7" s="12"/>
    </row>
    <row r="8" spans="1:4" ht="18" customHeight="1">
      <c r="A8" s="101">
        <v>1420</v>
      </c>
      <c r="B8" s="11" t="s">
        <v>70</v>
      </c>
      <c r="C8" s="14" t="s">
        <v>75</v>
      </c>
      <c r="D8" s="17">
        <f>SUM(D9:D11)</f>
        <v>0</v>
      </c>
    </row>
    <row r="9" spans="1:4" ht="18" customHeight="1">
      <c r="A9" s="101">
        <v>1421</v>
      </c>
      <c r="B9" s="11" t="s">
        <v>70</v>
      </c>
      <c r="C9" s="19" t="s">
        <v>76</v>
      </c>
      <c r="D9" s="12"/>
    </row>
    <row r="10" spans="1:4" ht="18" customHeight="1">
      <c r="A10" s="101">
        <v>1422</v>
      </c>
      <c r="B10" s="11" t="s">
        <v>70</v>
      </c>
      <c r="C10" s="19" t="s">
        <v>77</v>
      </c>
      <c r="D10" s="12"/>
    </row>
    <row r="11" spans="1:4" ht="18" customHeight="1">
      <c r="A11" s="101">
        <v>1423</v>
      </c>
      <c r="B11" s="11" t="s">
        <v>70</v>
      </c>
      <c r="C11" s="19" t="s">
        <v>78</v>
      </c>
      <c r="D11" s="12"/>
    </row>
    <row r="12" spans="1:4" ht="18" customHeight="1">
      <c r="A12" s="101">
        <v>1430</v>
      </c>
      <c r="B12" s="11" t="s">
        <v>79</v>
      </c>
      <c r="C12" s="14" t="s">
        <v>80</v>
      </c>
      <c r="D12" s="12"/>
    </row>
    <row r="13" spans="1:4" ht="18" customHeight="1">
      <c r="A13" s="101">
        <v>1440</v>
      </c>
      <c r="B13" s="11" t="s">
        <v>81</v>
      </c>
      <c r="C13" s="14" t="s">
        <v>82</v>
      </c>
      <c r="D13" s="12"/>
    </row>
    <row r="14" spans="1:4" ht="18" customHeight="1">
      <c r="A14" s="101">
        <v>1450</v>
      </c>
      <c r="B14" s="11" t="s">
        <v>83</v>
      </c>
      <c r="C14" s="14" t="s">
        <v>84</v>
      </c>
      <c r="D14" s="12"/>
    </row>
    <row r="15" spans="1:4" ht="18" customHeight="1">
      <c r="A15" s="101">
        <v>1460</v>
      </c>
      <c r="B15" s="11" t="s">
        <v>85</v>
      </c>
      <c r="C15" s="14" t="s">
        <v>86</v>
      </c>
      <c r="D15" s="12"/>
    </row>
    <row r="16" spans="1:4" ht="18" customHeight="1">
      <c r="A16" s="99">
        <v>1500</v>
      </c>
      <c r="B16" s="11"/>
      <c r="C16" s="20" t="s">
        <v>87</v>
      </c>
      <c r="D16" s="17">
        <f ca="1">+'2'!D4+'2'!D33+'2'!D42+'3'!D3</f>
        <v>2268610.4899999998</v>
      </c>
    </row>
  </sheetData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45"/>
  <sheetViews>
    <sheetView showGridLines="0" workbookViewId="0">
      <selection activeCell="D27" sqref="D27"/>
    </sheetView>
  </sheetViews>
  <sheetFormatPr defaultRowHeight="12.6" customHeight="1"/>
  <cols>
    <col min="1" max="1" width="5.42578125" style="200" bestFit="1" customWidth="1"/>
    <col min="2" max="2" width="11.5703125" style="185" customWidth="1"/>
    <col min="3" max="3" width="63.7109375" style="186" bestFit="1" customWidth="1"/>
    <col min="4" max="4" width="19.7109375" style="159" bestFit="1" customWidth="1"/>
    <col min="5" max="5" width="8.42578125" style="180" customWidth="1"/>
    <col min="6" max="16384" width="9.140625" style="180"/>
  </cols>
  <sheetData>
    <row r="1" spans="1:4" ht="16.149999999999999" customHeight="1">
      <c r="A1" s="252"/>
      <c r="B1" s="252"/>
      <c r="C1" s="187" t="s">
        <v>330</v>
      </c>
      <c r="D1" s="179"/>
    </row>
    <row r="2" spans="1:4" ht="20.45" customHeight="1">
      <c r="A2" s="132" t="s">
        <v>40</v>
      </c>
      <c r="B2" s="188" t="s">
        <v>41</v>
      </c>
      <c r="C2" s="181"/>
      <c r="D2" s="161" t="s">
        <v>89</v>
      </c>
    </row>
    <row r="3" spans="1:4" ht="18" customHeight="1">
      <c r="A3" s="132">
        <v>2100</v>
      </c>
      <c r="B3" s="182"/>
      <c r="C3" s="189" t="s">
        <v>90</v>
      </c>
      <c r="D3" s="183">
        <f>D4+D7+D8+D12+D16+D17+D26+D27+D28</f>
        <v>459733.68999999994</v>
      </c>
    </row>
    <row r="4" spans="1:4" ht="18" customHeight="1">
      <c r="A4" s="130">
        <v>2110</v>
      </c>
      <c r="B4" s="135" t="s">
        <v>331</v>
      </c>
      <c r="C4" s="190" t="s">
        <v>293</v>
      </c>
      <c r="D4" s="163">
        <f>+D5+D6</f>
        <v>117488.54</v>
      </c>
    </row>
    <row r="5" spans="1:4" ht="18" customHeight="1">
      <c r="A5" s="130">
        <v>2111</v>
      </c>
      <c r="B5" s="135" t="s">
        <v>232</v>
      </c>
      <c r="C5" s="191" t="s">
        <v>91</v>
      </c>
      <c r="D5" s="82">
        <v>117488.54</v>
      </c>
    </row>
    <row r="6" spans="1:4" ht="18" customHeight="1">
      <c r="A6" s="130">
        <v>2112</v>
      </c>
      <c r="B6" s="135" t="s">
        <v>233</v>
      </c>
      <c r="C6" s="191" t="s">
        <v>234</v>
      </c>
      <c r="D6" s="82"/>
    </row>
    <row r="7" spans="1:4" ht="18" customHeight="1">
      <c r="A7" s="130">
        <v>2120</v>
      </c>
      <c r="B7" s="135" t="s">
        <v>92</v>
      </c>
      <c r="C7" s="190" t="s">
        <v>93</v>
      </c>
      <c r="D7" s="82"/>
    </row>
    <row r="8" spans="1:4" ht="18" customHeight="1">
      <c r="A8" s="130">
        <v>2130</v>
      </c>
      <c r="B8" s="135" t="s">
        <v>94</v>
      </c>
      <c r="C8" s="190" t="s">
        <v>294</v>
      </c>
      <c r="D8" s="163"/>
    </row>
    <row r="9" spans="1:4" ht="18" customHeight="1">
      <c r="A9" s="130">
        <v>2131</v>
      </c>
      <c r="B9" s="135" t="s">
        <v>94</v>
      </c>
      <c r="C9" s="191" t="s">
        <v>235</v>
      </c>
      <c r="D9" s="82"/>
    </row>
    <row r="10" spans="1:4" ht="18" customHeight="1">
      <c r="A10" s="130">
        <v>2132</v>
      </c>
      <c r="B10" s="135" t="s">
        <v>94</v>
      </c>
      <c r="C10" s="191" t="s">
        <v>236</v>
      </c>
      <c r="D10" s="82"/>
    </row>
    <row r="11" spans="1:4" ht="18" customHeight="1">
      <c r="A11" s="130">
        <v>2133</v>
      </c>
      <c r="B11" s="135" t="s">
        <v>94</v>
      </c>
      <c r="C11" s="191" t="s">
        <v>237</v>
      </c>
      <c r="D11" s="82"/>
    </row>
    <row r="12" spans="1:4" ht="18" customHeight="1">
      <c r="A12" s="130">
        <v>2140</v>
      </c>
      <c r="B12" s="135" t="s">
        <v>95</v>
      </c>
      <c r="C12" s="190" t="s">
        <v>295</v>
      </c>
      <c r="D12" s="163">
        <f>+D13+D14+D15</f>
        <v>18085.23</v>
      </c>
    </row>
    <row r="13" spans="1:4" ht="18" customHeight="1">
      <c r="A13" s="130">
        <v>2141</v>
      </c>
      <c r="B13" s="135" t="s">
        <v>317</v>
      </c>
      <c r="C13" s="191" t="s">
        <v>238</v>
      </c>
      <c r="D13" s="82">
        <v>18085.23</v>
      </c>
    </row>
    <row r="14" spans="1:4" ht="18" customHeight="1">
      <c r="A14" s="130">
        <v>2142</v>
      </c>
      <c r="B14" s="135" t="s">
        <v>94</v>
      </c>
      <c r="C14" s="191" t="s">
        <v>239</v>
      </c>
      <c r="D14" s="82"/>
    </row>
    <row r="15" spans="1:4" ht="18" customHeight="1">
      <c r="A15" s="130">
        <v>2143</v>
      </c>
      <c r="B15" s="135" t="s">
        <v>94</v>
      </c>
      <c r="C15" s="191" t="s">
        <v>240</v>
      </c>
      <c r="D15" s="82"/>
    </row>
    <row r="16" spans="1:4" ht="18" customHeight="1">
      <c r="A16" s="130">
        <v>2150</v>
      </c>
      <c r="B16" s="135" t="s">
        <v>92</v>
      </c>
      <c r="C16" s="190" t="s">
        <v>96</v>
      </c>
      <c r="D16" s="82"/>
    </row>
    <row r="17" spans="1:4" ht="18" customHeight="1">
      <c r="A17" s="130">
        <v>2160</v>
      </c>
      <c r="B17" s="135" t="s">
        <v>92</v>
      </c>
      <c r="C17" s="190" t="s">
        <v>332</v>
      </c>
      <c r="D17" s="183">
        <f>SUM(D18:D25)</f>
        <v>105381.87</v>
      </c>
    </row>
    <row r="18" spans="1:4" ht="18" customHeight="1">
      <c r="A18" s="130">
        <v>2161</v>
      </c>
      <c r="B18" s="135" t="s">
        <v>92</v>
      </c>
      <c r="C18" s="191" t="s">
        <v>296</v>
      </c>
      <c r="D18" s="82">
        <v>283.95999999999998</v>
      </c>
    </row>
    <row r="19" spans="1:4" ht="18" customHeight="1">
      <c r="A19" s="130">
        <v>2162</v>
      </c>
      <c r="B19" s="135" t="s">
        <v>92</v>
      </c>
      <c r="C19" s="191" t="s">
        <v>97</v>
      </c>
      <c r="D19" s="82">
        <v>58665.74</v>
      </c>
    </row>
    <row r="20" spans="1:4" ht="18" customHeight="1">
      <c r="A20" s="130">
        <v>2163</v>
      </c>
      <c r="B20" s="135" t="s">
        <v>92</v>
      </c>
      <c r="C20" s="191" t="s">
        <v>98</v>
      </c>
      <c r="D20" s="82">
        <v>2226.42</v>
      </c>
    </row>
    <row r="21" spans="1:4" ht="18" customHeight="1">
      <c r="A21" s="130">
        <v>2164</v>
      </c>
      <c r="B21" s="135" t="s">
        <v>92</v>
      </c>
      <c r="C21" s="191" t="s">
        <v>99</v>
      </c>
      <c r="D21" s="82">
        <v>5409.42</v>
      </c>
    </row>
    <row r="22" spans="1:4" ht="18" customHeight="1">
      <c r="A22" s="130">
        <v>2165</v>
      </c>
      <c r="B22" s="135" t="s">
        <v>92</v>
      </c>
      <c r="C22" s="191" t="s">
        <v>100</v>
      </c>
      <c r="D22" s="82">
        <v>218</v>
      </c>
    </row>
    <row r="23" spans="1:4" ht="18" customHeight="1">
      <c r="A23" s="130">
        <v>2166</v>
      </c>
      <c r="B23" s="135" t="s">
        <v>92</v>
      </c>
      <c r="C23" s="191" t="s">
        <v>101</v>
      </c>
      <c r="D23" s="82"/>
    </row>
    <row r="24" spans="1:4" ht="18" customHeight="1">
      <c r="A24" s="130">
        <v>2167</v>
      </c>
      <c r="B24" s="135" t="s">
        <v>92</v>
      </c>
      <c r="C24" s="191" t="s">
        <v>102</v>
      </c>
      <c r="D24" s="82">
        <v>68.2</v>
      </c>
    </row>
    <row r="25" spans="1:4" ht="18" customHeight="1">
      <c r="A25" s="130">
        <v>2168</v>
      </c>
      <c r="B25" s="135" t="s">
        <v>92</v>
      </c>
      <c r="C25" s="191" t="s">
        <v>241</v>
      </c>
      <c r="D25" s="82">
        <v>38510.129999999997</v>
      </c>
    </row>
    <row r="26" spans="1:4" ht="18" customHeight="1">
      <c r="A26" s="130">
        <v>2170</v>
      </c>
      <c r="B26" s="135" t="s">
        <v>57</v>
      </c>
      <c r="C26" s="190" t="s">
        <v>103</v>
      </c>
      <c r="D26" s="82">
        <v>218778.05</v>
      </c>
    </row>
    <row r="27" spans="1:4" ht="18" customHeight="1">
      <c r="A27" s="130">
        <v>2180</v>
      </c>
      <c r="B27" s="135" t="s">
        <v>92</v>
      </c>
      <c r="C27" s="190" t="s">
        <v>104</v>
      </c>
      <c r="D27" s="82"/>
    </row>
    <row r="28" spans="1:4" ht="18" customHeight="1">
      <c r="A28" s="130">
        <v>2190</v>
      </c>
      <c r="B28" s="135" t="s">
        <v>52</v>
      </c>
      <c r="C28" s="190" t="s">
        <v>105</v>
      </c>
      <c r="D28" s="82"/>
    </row>
    <row r="29" spans="1:4" ht="18" customHeight="1">
      <c r="A29" s="132">
        <v>2200</v>
      </c>
      <c r="B29" s="135"/>
      <c r="C29" s="189" t="s">
        <v>333</v>
      </c>
      <c r="D29" s="183">
        <f>D30+D33+D36</f>
        <v>0</v>
      </c>
    </row>
    <row r="30" spans="1:4" ht="18" customHeight="1">
      <c r="A30" s="130">
        <v>2210</v>
      </c>
      <c r="B30" s="135" t="s">
        <v>315</v>
      </c>
      <c r="C30" s="190" t="s">
        <v>334</v>
      </c>
      <c r="D30" s="183">
        <f>SUM(D31:D32)</f>
        <v>0</v>
      </c>
    </row>
    <row r="31" spans="1:4" ht="18" customHeight="1">
      <c r="A31" s="130">
        <v>2211</v>
      </c>
      <c r="B31" s="135" t="s">
        <v>107</v>
      </c>
      <c r="C31" s="191" t="s">
        <v>108</v>
      </c>
      <c r="D31" s="82"/>
    </row>
    <row r="32" spans="1:4" ht="18" customHeight="1">
      <c r="A32" s="130">
        <v>2212</v>
      </c>
      <c r="B32" s="135" t="s">
        <v>106</v>
      </c>
      <c r="C32" s="191" t="s">
        <v>109</v>
      </c>
      <c r="D32" s="82"/>
    </row>
    <row r="33" spans="1:4" ht="18" customHeight="1">
      <c r="A33" s="130">
        <v>2220</v>
      </c>
      <c r="B33" s="135" t="s">
        <v>106</v>
      </c>
      <c r="C33" s="190" t="s">
        <v>335</v>
      </c>
      <c r="D33" s="183">
        <f>SUM(D34:D35)</f>
        <v>0</v>
      </c>
    </row>
    <row r="34" spans="1:4" ht="18" customHeight="1">
      <c r="A34" s="130">
        <v>2221</v>
      </c>
      <c r="B34" s="135" t="s">
        <v>106</v>
      </c>
      <c r="C34" s="191" t="s">
        <v>110</v>
      </c>
      <c r="D34" s="82"/>
    </row>
    <row r="35" spans="1:4" ht="18" customHeight="1">
      <c r="A35" s="130">
        <v>2222</v>
      </c>
      <c r="B35" s="135" t="s">
        <v>106</v>
      </c>
      <c r="C35" s="192" t="s">
        <v>111</v>
      </c>
      <c r="D35" s="82"/>
    </row>
    <row r="36" spans="1:4" ht="18" customHeight="1">
      <c r="A36" s="246">
        <v>2230</v>
      </c>
      <c r="B36" s="253" t="s">
        <v>106</v>
      </c>
      <c r="C36" s="193" t="s">
        <v>112</v>
      </c>
      <c r="D36" s="255">
        <f>SUM(D38:D42)</f>
        <v>0</v>
      </c>
    </row>
    <row r="37" spans="1:4" ht="18" customHeight="1">
      <c r="A37" s="248"/>
      <c r="B37" s="254"/>
      <c r="C37" s="194" t="s">
        <v>336</v>
      </c>
      <c r="D37" s="256"/>
    </row>
    <row r="38" spans="1:4" ht="18" customHeight="1">
      <c r="A38" s="130">
        <v>2231</v>
      </c>
      <c r="B38" s="135" t="s">
        <v>106</v>
      </c>
      <c r="C38" s="195" t="s">
        <v>113</v>
      </c>
      <c r="D38" s="82"/>
    </row>
    <row r="39" spans="1:4" ht="18" customHeight="1">
      <c r="A39" s="130">
        <v>2232</v>
      </c>
      <c r="B39" s="135" t="s">
        <v>106</v>
      </c>
      <c r="C39" s="191" t="s">
        <v>114</v>
      </c>
      <c r="D39" s="82"/>
    </row>
    <row r="40" spans="1:4" ht="18" customHeight="1">
      <c r="A40" s="130">
        <v>2233</v>
      </c>
      <c r="B40" s="135" t="s">
        <v>106</v>
      </c>
      <c r="C40" s="191" t="s">
        <v>115</v>
      </c>
      <c r="D40" s="82"/>
    </row>
    <row r="41" spans="1:4" ht="18" customHeight="1">
      <c r="A41" s="130">
        <v>2234</v>
      </c>
      <c r="B41" s="135" t="s">
        <v>106</v>
      </c>
      <c r="C41" s="191" t="s">
        <v>116</v>
      </c>
      <c r="D41" s="82"/>
    </row>
    <row r="42" spans="1:4" ht="18" customHeight="1">
      <c r="A42" s="130">
        <v>2235</v>
      </c>
      <c r="B42" s="135" t="s">
        <v>106</v>
      </c>
      <c r="C42" s="191" t="s">
        <v>117</v>
      </c>
      <c r="D42" s="82"/>
    </row>
    <row r="43" spans="1:4" ht="18" customHeight="1">
      <c r="A43" s="246">
        <v>2240</v>
      </c>
      <c r="B43" s="184" t="s">
        <v>106</v>
      </c>
      <c r="C43" s="193" t="s">
        <v>337</v>
      </c>
      <c r="D43" s="249"/>
    </row>
    <row r="44" spans="1:4" ht="12.6" customHeight="1">
      <c r="A44" s="247"/>
      <c r="B44" s="196"/>
      <c r="C44" s="197"/>
      <c r="D44" s="250"/>
    </row>
    <row r="45" spans="1:4" ht="12.6" customHeight="1">
      <c r="A45" s="248"/>
      <c r="B45" s="198"/>
      <c r="C45" s="199"/>
      <c r="D45" s="251"/>
    </row>
  </sheetData>
  <mergeCells count="6">
    <mergeCell ref="A43:A45"/>
    <mergeCell ref="D43:D45"/>
    <mergeCell ref="A1:B1"/>
    <mergeCell ref="A36:A37"/>
    <mergeCell ref="B36:B37"/>
    <mergeCell ref="D36:D37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6"/>
  <sheetViews>
    <sheetView showGridLines="0" workbookViewId="0">
      <selection activeCell="E25" sqref="E25"/>
    </sheetView>
  </sheetViews>
  <sheetFormatPr defaultRowHeight="12.6" customHeight="1"/>
  <cols>
    <col min="1" max="1" width="5.42578125" style="105" bestFit="1" customWidth="1"/>
    <col min="2" max="2" width="11.5703125" style="185" customWidth="1"/>
    <col min="3" max="3" width="63.7109375" style="28" bestFit="1" customWidth="1"/>
    <col min="4" max="4" width="18.42578125" style="4" bestFit="1" customWidth="1"/>
    <col min="5" max="16384" width="9.140625" style="23"/>
  </cols>
  <sheetData>
    <row r="1" spans="1:4" ht="16.149999999999999" customHeight="1">
      <c r="A1" s="257"/>
      <c r="B1" s="257"/>
      <c r="C1" s="21" t="s">
        <v>88</v>
      </c>
      <c r="D1" s="22"/>
    </row>
    <row r="2" spans="1:4" ht="20.45" customHeight="1">
      <c r="A2" s="103" t="s">
        <v>40</v>
      </c>
      <c r="B2" s="188" t="s">
        <v>41</v>
      </c>
      <c r="C2" s="1"/>
      <c r="D2" s="8" t="s">
        <v>89</v>
      </c>
    </row>
    <row r="3" spans="1:4" ht="18" customHeight="1">
      <c r="A3" s="103">
        <v>2300</v>
      </c>
      <c r="B3" s="182"/>
      <c r="C3" s="25" t="s">
        <v>118</v>
      </c>
      <c r="D3" s="17">
        <f>D4+D8+D9+D13</f>
        <v>0</v>
      </c>
    </row>
    <row r="4" spans="1:4" ht="18" customHeight="1">
      <c r="A4" s="104">
        <v>2310</v>
      </c>
      <c r="B4" s="135" t="s">
        <v>70</v>
      </c>
      <c r="C4" s="29" t="s">
        <v>119</v>
      </c>
      <c r="D4" s="17">
        <f>SUM(D5:D7)</f>
        <v>0</v>
      </c>
    </row>
    <row r="5" spans="1:4" ht="18" customHeight="1">
      <c r="A5" s="104">
        <v>2311</v>
      </c>
      <c r="B5" s="135" t="s">
        <v>70</v>
      </c>
      <c r="C5" s="29" t="s">
        <v>120</v>
      </c>
      <c r="D5" s="12"/>
    </row>
    <row r="6" spans="1:4" ht="18" customHeight="1">
      <c r="A6" s="104">
        <v>2312</v>
      </c>
      <c r="B6" s="135" t="s">
        <v>70</v>
      </c>
      <c r="C6" s="29" t="s">
        <v>121</v>
      </c>
      <c r="D6" s="12"/>
    </row>
    <row r="7" spans="1:4" ht="18" customHeight="1">
      <c r="A7" s="104">
        <v>2313</v>
      </c>
      <c r="B7" s="135" t="s">
        <v>70</v>
      </c>
      <c r="C7" s="29" t="s">
        <v>122</v>
      </c>
      <c r="D7" s="12"/>
    </row>
    <row r="8" spans="1:4" ht="18" customHeight="1">
      <c r="A8" s="104">
        <v>2320</v>
      </c>
      <c r="B8" s="135" t="s">
        <v>70</v>
      </c>
      <c r="C8" s="29" t="s">
        <v>123</v>
      </c>
      <c r="D8" s="12"/>
    </row>
    <row r="9" spans="1:4" ht="22.5">
      <c r="A9" s="104">
        <v>2330</v>
      </c>
      <c r="B9" s="182" t="s">
        <v>339</v>
      </c>
      <c r="C9" s="137" t="s">
        <v>320</v>
      </c>
      <c r="D9" s="17">
        <f>SUM(D10:D12)</f>
        <v>0</v>
      </c>
    </row>
    <row r="10" spans="1:4" ht="18" customHeight="1">
      <c r="A10" s="104">
        <v>2331</v>
      </c>
      <c r="B10" s="135" t="s">
        <v>318</v>
      </c>
      <c r="C10" s="29" t="s">
        <v>124</v>
      </c>
      <c r="D10" s="12"/>
    </row>
    <row r="11" spans="1:4" ht="18" customHeight="1">
      <c r="A11" s="104">
        <v>2332</v>
      </c>
      <c r="B11" s="135" t="s">
        <v>125</v>
      </c>
      <c r="C11" s="29" t="s">
        <v>126</v>
      </c>
      <c r="D11" s="12"/>
    </row>
    <row r="12" spans="1:4" ht="18" customHeight="1">
      <c r="A12" s="104">
        <v>2333</v>
      </c>
      <c r="B12" s="135" t="s">
        <v>81</v>
      </c>
      <c r="C12" s="29" t="s">
        <v>127</v>
      </c>
      <c r="D12" s="12"/>
    </row>
    <row r="13" spans="1:4" ht="18" customHeight="1">
      <c r="A13" s="104">
        <v>2340</v>
      </c>
      <c r="B13" s="135" t="s">
        <v>319</v>
      </c>
      <c r="C13" s="29" t="s">
        <v>297</v>
      </c>
      <c r="D13" s="17">
        <f>SUM(D14:D15)</f>
        <v>0</v>
      </c>
    </row>
    <row r="14" spans="1:4" ht="18" customHeight="1">
      <c r="A14" s="104">
        <v>2341</v>
      </c>
      <c r="B14" s="135" t="s">
        <v>83</v>
      </c>
      <c r="C14" s="29" t="s">
        <v>128</v>
      </c>
      <c r="D14" s="12"/>
    </row>
    <row r="15" spans="1:4" ht="18" customHeight="1">
      <c r="A15" s="104">
        <v>2342</v>
      </c>
      <c r="B15" s="135" t="s">
        <v>85</v>
      </c>
      <c r="C15" s="29" t="s">
        <v>129</v>
      </c>
      <c r="D15" s="12"/>
    </row>
    <row r="16" spans="1:4" ht="18" customHeight="1">
      <c r="A16" s="103">
        <v>2400</v>
      </c>
      <c r="B16" s="135"/>
      <c r="C16" s="25" t="s">
        <v>130</v>
      </c>
      <c r="D16" s="17">
        <f>SUM(D17:D20)</f>
        <v>6613.01</v>
      </c>
    </row>
    <row r="17" spans="1:4" ht="18" customHeight="1">
      <c r="A17" s="104">
        <v>2410</v>
      </c>
      <c r="B17" s="135" t="s">
        <v>60</v>
      </c>
      <c r="C17" s="27" t="s">
        <v>311</v>
      </c>
      <c r="D17" s="12">
        <v>6613.01</v>
      </c>
    </row>
    <row r="18" spans="1:4" ht="18" customHeight="1">
      <c r="A18" s="104">
        <v>2420</v>
      </c>
      <c r="B18" s="135" t="s">
        <v>57</v>
      </c>
      <c r="C18" s="27" t="s">
        <v>312</v>
      </c>
      <c r="D18" s="12"/>
    </row>
    <row r="19" spans="1:4" ht="18" customHeight="1">
      <c r="A19" s="104">
        <v>2430</v>
      </c>
      <c r="B19" s="135" t="s">
        <v>63</v>
      </c>
      <c r="C19" s="27" t="s">
        <v>131</v>
      </c>
      <c r="D19" s="12"/>
    </row>
    <row r="20" spans="1:4" ht="18" customHeight="1">
      <c r="A20" s="130">
        <v>2440</v>
      </c>
      <c r="B20" s="135" t="s">
        <v>67</v>
      </c>
      <c r="C20" s="27" t="s">
        <v>247</v>
      </c>
      <c r="D20" s="12"/>
    </row>
    <row r="21" spans="1:4" ht="18" customHeight="1">
      <c r="A21" s="132">
        <v>2500</v>
      </c>
      <c r="B21" s="135"/>
      <c r="C21" s="25" t="s">
        <v>298</v>
      </c>
      <c r="D21" s="83">
        <f>+D22+D23+D24</f>
        <v>0</v>
      </c>
    </row>
    <row r="22" spans="1:4" ht="18" customHeight="1">
      <c r="A22" s="130">
        <v>2510</v>
      </c>
      <c r="B22" s="135" t="s">
        <v>245</v>
      </c>
      <c r="C22" s="27" t="s">
        <v>248</v>
      </c>
      <c r="D22" s="12"/>
    </row>
    <row r="23" spans="1:4" ht="18" customHeight="1">
      <c r="A23" s="130">
        <v>2520</v>
      </c>
      <c r="B23" s="135" t="s">
        <v>246</v>
      </c>
      <c r="C23" s="27" t="s">
        <v>249</v>
      </c>
      <c r="D23" s="12"/>
    </row>
    <row r="24" spans="1:4" ht="18" customHeight="1">
      <c r="A24" s="130">
        <v>2530</v>
      </c>
      <c r="B24" s="135" t="s">
        <v>57</v>
      </c>
      <c r="C24" s="27" t="s">
        <v>250</v>
      </c>
      <c r="D24" s="12"/>
    </row>
    <row r="25" spans="1:4" ht="18" customHeight="1">
      <c r="A25" s="103">
        <v>2600</v>
      </c>
      <c r="B25" s="135"/>
      <c r="C25" s="25" t="s">
        <v>251</v>
      </c>
      <c r="D25" s="17">
        <v>807206.02</v>
      </c>
    </row>
    <row r="26" spans="1:4" ht="18" customHeight="1">
      <c r="A26" s="111">
        <v>2700</v>
      </c>
      <c r="B26" s="136" t="s">
        <v>252</v>
      </c>
      <c r="C26" s="84" t="s">
        <v>253</v>
      </c>
      <c r="D26" s="85"/>
    </row>
  </sheetData>
  <mergeCells count="1">
    <mergeCell ref="A1:B1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31"/>
  <sheetViews>
    <sheetView showGridLines="0" workbookViewId="0">
      <selection activeCell="G10" sqref="G10"/>
    </sheetView>
  </sheetViews>
  <sheetFormatPr defaultRowHeight="11.25"/>
  <cols>
    <col min="1" max="1" width="5.42578125" style="110" bestFit="1" customWidth="1"/>
    <col min="2" max="2" width="6.140625" style="23" bestFit="1" customWidth="1"/>
    <col min="3" max="3" width="35.7109375" style="23" customWidth="1"/>
    <col min="4" max="7" width="14.7109375" style="23" customWidth="1"/>
    <col min="8" max="16384" width="9.140625" style="23"/>
  </cols>
  <sheetData>
    <row r="1" spans="1:7" ht="13.5" customHeight="1">
      <c r="A1" s="263" t="s">
        <v>132</v>
      </c>
      <c r="B1" s="263"/>
      <c r="C1" s="263"/>
      <c r="D1" s="30"/>
      <c r="E1" s="30"/>
      <c r="F1" s="30"/>
      <c r="G1" s="30"/>
    </row>
    <row r="2" spans="1:7" ht="13.5" customHeight="1">
      <c r="A2" s="108" t="s">
        <v>40</v>
      </c>
      <c r="B2" s="31" t="s">
        <v>41</v>
      </c>
      <c r="C2" s="32"/>
      <c r="D2" s="33"/>
      <c r="G2" s="30" t="s">
        <v>133</v>
      </c>
    </row>
    <row r="3" spans="1:7" ht="22.9" customHeight="1">
      <c r="A3" s="103">
        <v>3100</v>
      </c>
      <c r="B3" s="24"/>
      <c r="C3" s="264" t="s">
        <v>134</v>
      </c>
      <c r="D3" s="265"/>
      <c r="E3" s="265"/>
      <c r="F3" s="266"/>
      <c r="G3" s="34">
        <f>SUM(G4:G5)</f>
        <v>900</v>
      </c>
    </row>
    <row r="4" spans="1:7" ht="22.9" customHeight="1">
      <c r="A4" s="104">
        <v>3110</v>
      </c>
      <c r="B4" s="26" t="s">
        <v>135</v>
      </c>
      <c r="C4" s="267" t="s">
        <v>136</v>
      </c>
      <c r="D4" s="268"/>
      <c r="E4" s="268"/>
      <c r="F4" s="269"/>
      <c r="G4" s="35">
        <v>900</v>
      </c>
    </row>
    <row r="5" spans="1:7" ht="22.9" customHeight="1">
      <c r="A5" s="104">
        <v>3120</v>
      </c>
      <c r="B5" s="26" t="s">
        <v>135</v>
      </c>
      <c r="C5" s="267" t="s">
        <v>137</v>
      </c>
      <c r="D5" s="268"/>
      <c r="E5" s="268"/>
      <c r="F5" s="269"/>
      <c r="G5" s="209"/>
    </row>
    <row r="6" spans="1:7">
      <c r="A6" s="108"/>
      <c r="B6" s="31"/>
      <c r="C6" s="36"/>
      <c r="D6" s="37"/>
      <c r="E6" s="37"/>
      <c r="F6" s="37"/>
    </row>
    <row r="7" spans="1:7">
      <c r="A7" s="270"/>
      <c r="B7" s="270"/>
      <c r="C7" s="270"/>
      <c r="D7" s="271"/>
      <c r="E7" s="271"/>
      <c r="F7" s="271"/>
      <c r="G7" s="271"/>
    </row>
    <row r="8" spans="1:7" s="33" customFormat="1" ht="22.9" customHeight="1">
      <c r="A8" s="272"/>
      <c r="B8" s="272"/>
      <c r="C8" s="272"/>
      <c r="D8" s="39" t="s">
        <v>138</v>
      </c>
      <c r="E8" s="39" t="s">
        <v>139</v>
      </c>
      <c r="F8" s="39" t="s">
        <v>140</v>
      </c>
      <c r="G8" s="40" t="s">
        <v>141</v>
      </c>
    </row>
    <row r="9" spans="1:7" ht="22.9" customHeight="1">
      <c r="A9" s="103">
        <v>3200</v>
      </c>
      <c r="B9" s="1"/>
      <c r="C9" s="25" t="s">
        <v>142</v>
      </c>
      <c r="D9" s="34">
        <f>SUM(D10:D12)</f>
        <v>0</v>
      </c>
      <c r="E9" s="34">
        <f>SUM(E10:E12)</f>
        <v>0</v>
      </c>
      <c r="F9" s="34">
        <f>SUM(F10:F12)</f>
        <v>7420056.1600000001</v>
      </c>
      <c r="G9" s="34">
        <f>SUM(G10:G12)</f>
        <v>7420056.1600000001</v>
      </c>
    </row>
    <row r="10" spans="1:7" ht="22.9" customHeight="1">
      <c r="A10" s="104">
        <v>3210</v>
      </c>
      <c r="B10" s="26" t="s">
        <v>143</v>
      </c>
      <c r="C10" s="27" t="s">
        <v>144</v>
      </c>
      <c r="D10" s="35">
        <v>0</v>
      </c>
      <c r="E10" s="35">
        <v>0</v>
      </c>
      <c r="F10" s="210">
        <v>7420056.1600000001</v>
      </c>
      <c r="G10" s="34">
        <f>SUM(D10:F10)</f>
        <v>7420056.1600000001</v>
      </c>
    </row>
    <row r="11" spans="1:7" ht="22.9" customHeight="1">
      <c r="A11" s="104">
        <v>3220</v>
      </c>
      <c r="B11" s="26" t="s">
        <v>145</v>
      </c>
      <c r="C11" s="27" t="s">
        <v>146</v>
      </c>
      <c r="D11" s="35"/>
      <c r="E11" s="35"/>
      <c r="F11" s="35"/>
      <c r="G11" s="34">
        <f>SUM(D11:F11)</f>
        <v>0</v>
      </c>
    </row>
    <row r="12" spans="1:7" ht="22.9" customHeight="1">
      <c r="A12" s="104">
        <v>3230</v>
      </c>
      <c r="B12" s="26" t="s">
        <v>145</v>
      </c>
      <c r="C12" s="27" t="s">
        <v>147</v>
      </c>
      <c r="D12" s="35"/>
      <c r="E12" s="35"/>
      <c r="F12" s="35"/>
      <c r="G12" s="34">
        <f>SUM(D12:F12)</f>
        <v>0</v>
      </c>
    </row>
    <row r="13" spans="1:7">
      <c r="A13" s="109"/>
      <c r="B13" s="41"/>
      <c r="C13" s="42"/>
      <c r="D13" s="22"/>
      <c r="E13" s="22"/>
      <c r="F13" s="22"/>
      <c r="G13" s="22"/>
    </row>
    <row r="14" spans="1:7">
      <c r="A14" s="273"/>
      <c r="B14" s="273"/>
      <c r="C14" s="273"/>
      <c r="G14" s="30"/>
    </row>
    <row r="15" spans="1:7" ht="22.9" customHeight="1">
      <c r="A15" s="103">
        <v>3300</v>
      </c>
      <c r="B15" s="24" t="s">
        <v>148</v>
      </c>
      <c r="C15" s="264" t="s">
        <v>149</v>
      </c>
      <c r="D15" s="265"/>
      <c r="E15" s="265"/>
      <c r="F15" s="266"/>
      <c r="G15" s="35"/>
    </row>
    <row r="16" spans="1:7">
      <c r="A16" s="270"/>
      <c r="B16" s="270"/>
      <c r="C16" s="270"/>
    </row>
    <row r="17" spans="1:7">
      <c r="A17" s="273"/>
      <c r="B17" s="273"/>
      <c r="C17" s="273"/>
      <c r="G17" s="30"/>
    </row>
    <row r="18" spans="1:7" ht="22.9" customHeight="1">
      <c r="A18" s="103">
        <v>3400</v>
      </c>
      <c r="B18" s="24" t="s">
        <v>150</v>
      </c>
      <c r="C18" s="264" t="s">
        <v>151</v>
      </c>
      <c r="D18" s="265"/>
      <c r="E18" s="265"/>
      <c r="F18" s="266"/>
      <c r="G18" s="43"/>
    </row>
    <row r="19" spans="1:7">
      <c r="A19" s="270"/>
      <c r="B19" s="270"/>
      <c r="C19" s="270"/>
    </row>
    <row r="21" spans="1:7">
      <c r="A21" s="273"/>
      <c r="B21" s="273"/>
      <c r="C21" s="273"/>
      <c r="E21" s="271"/>
      <c r="F21" s="271"/>
      <c r="G21" s="271"/>
    </row>
    <row r="22" spans="1:7" s="33" customFormat="1" ht="22.9" customHeight="1">
      <c r="A22" s="258"/>
      <c r="B22" s="259"/>
      <c r="C22" s="259"/>
      <c r="D22" s="260"/>
      <c r="E22" s="44" t="s">
        <v>152</v>
      </c>
      <c r="F22" s="44" t="s">
        <v>153</v>
      </c>
      <c r="G22" s="44" t="s">
        <v>154</v>
      </c>
    </row>
    <row r="23" spans="1:7" s="33" customFormat="1" ht="22.9" customHeight="1">
      <c r="A23" s="103">
        <v>3500</v>
      </c>
      <c r="B23" s="38"/>
      <c r="C23" s="45" t="s">
        <v>155</v>
      </c>
      <c r="D23" s="46"/>
      <c r="E23" s="47">
        <f>SUM(E24:E29)</f>
        <v>0</v>
      </c>
      <c r="F23" s="47">
        <f>SUM(F24:F29)</f>
        <v>0</v>
      </c>
      <c r="G23" s="47">
        <f>SUM(G24:G29)</f>
        <v>0</v>
      </c>
    </row>
    <row r="24" spans="1:7" ht="22.9" customHeight="1">
      <c r="A24" s="104">
        <v>3510</v>
      </c>
      <c r="B24" s="26" t="s">
        <v>156</v>
      </c>
      <c r="C24" s="261" t="s">
        <v>157</v>
      </c>
      <c r="D24" s="262"/>
      <c r="E24" s="35"/>
      <c r="F24" s="35"/>
      <c r="G24" s="47">
        <f>SUM(E24:F24)</f>
        <v>0</v>
      </c>
    </row>
    <row r="25" spans="1:7" ht="22.9" customHeight="1">
      <c r="A25" s="104">
        <v>3520</v>
      </c>
      <c r="B25" s="26" t="s">
        <v>156</v>
      </c>
      <c r="C25" s="261" t="s">
        <v>158</v>
      </c>
      <c r="D25" s="262"/>
      <c r="E25" s="35"/>
      <c r="F25" s="35"/>
      <c r="G25" s="47">
        <f>SUM(E25:F25)</f>
        <v>0</v>
      </c>
    </row>
    <row r="26" spans="1:7" ht="22.9" customHeight="1">
      <c r="A26" s="104">
        <v>3530</v>
      </c>
      <c r="B26" s="26" t="s">
        <v>156</v>
      </c>
      <c r="C26" s="261" t="s">
        <v>159</v>
      </c>
      <c r="D26" s="262"/>
      <c r="E26" s="35"/>
      <c r="F26" s="35"/>
      <c r="G26" s="47">
        <f>SUM(E26:F26)</f>
        <v>0</v>
      </c>
    </row>
    <row r="27" spans="1:7" ht="22.9" customHeight="1">
      <c r="A27" s="104">
        <v>3540</v>
      </c>
      <c r="B27" s="26" t="s">
        <v>156</v>
      </c>
      <c r="C27" s="261" t="s">
        <v>160</v>
      </c>
      <c r="D27" s="262"/>
      <c r="E27" s="35"/>
      <c r="F27" s="35"/>
      <c r="G27" s="47">
        <f>SUM(E27:F27)</f>
        <v>0</v>
      </c>
    </row>
    <row r="28" spans="1:7" ht="22.9" customHeight="1">
      <c r="A28" s="104">
        <v>3550</v>
      </c>
      <c r="B28" s="26" t="s">
        <v>156</v>
      </c>
      <c r="C28" s="261" t="s">
        <v>161</v>
      </c>
      <c r="D28" s="262"/>
      <c r="E28" s="35"/>
      <c r="F28" s="35"/>
      <c r="G28" s="47">
        <f>SUM(E28:F28)</f>
        <v>0</v>
      </c>
    </row>
    <row r="29" spans="1:7" ht="22.9" customHeight="1">
      <c r="A29" s="130">
        <v>3560</v>
      </c>
      <c r="B29" s="26" t="s">
        <v>156</v>
      </c>
      <c r="C29" s="261" t="s">
        <v>299</v>
      </c>
      <c r="D29" s="262"/>
      <c r="E29" s="87">
        <f>+E30+E31</f>
        <v>0</v>
      </c>
      <c r="F29" s="87">
        <f>+F30+F31</f>
        <v>0</v>
      </c>
      <c r="G29" s="47">
        <f>+G30+G31</f>
        <v>0</v>
      </c>
    </row>
    <row r="30" spans="1:7" ht="22.9" customHeight="1">
      <c r="A30" s="131">
        <v>3561</v>
      </c>
      <c r="B30" s="90" t="s">
        <v>156</v>
      </c>
      <c r="C30" s="274" t="s">
        <v>260</v>
      </c>
      <c r="D30" s="275"/>
      <c r="E30" s="88"/>
      <c r="F30" s="88"/>
      <c r="G30" s="89">
        <f>+F30+E30</f>
        <v>0</v>
      </c>
    </row>
    <row r="31" spans="1:7" ht="22.9" customHeight="1">
      <c r="A31" s="131">
        <v>3562</v>
      </c>
      <c r="B31" s="90" t="s">
        <v>156</v>
      </c>
      <c r="C31" s="274" t="s">
        <v>157</v>
      </c>
      <c r="D31" s="275"/>
      <c r="E31" s="88"/>
      <c r="F31" s="88"/>
      <c r="G31" s="89">
        <f>+F31+E31</f>
        <v>0</v>
      </c>
    </row>
  </sheetData>
  <mergeCells count="24">
    <mergeCell ref="C26:D26"/>
    <mergeCell ref="C27:D27"/>
    <mergeCell ref="C30:D30"/>
    <mergeCell ref="C31:D31"/>
    <mergeCell ref="C28:D28"/>
    <mergeCell ref="C29:D29"/>
    <mergeCell ref="C25:D25"/>
    <mergeCell ref="A8:C8"/>
    <mergeCell ref="A14:C14"/>
    <mergeCell ref="C15:F15"/>
    <mergeCell ref="A16:C16"/>
    <mergeCell ref="A17:C17"/>
    <mergeCell ref="C18:F18"/>
    <mergeCell ref="A19:C19"/>
    <mergeCell ref="A21:C21"/>
    <mergeCell ref="E21:G21"/>
    <mergeCell ref="A22:D22"/>
    <mergeCell ref="C24:D24"/>
    <mergeCell ref="A1:C1"/>
    <mergeCell ref="C3:F3"/>
    <mergeCell ref="C4:F4"/>
    <mergeCell ref="C5:F5"/>
    <mergeCell ref="A7:C7"/>
    <mergeCell ref="D7:G7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showGridLines="0" workbookViewId="0">
      <selection activeCell="G17" sqref="G17"/>
    </sheetView>
  </sheetViews>
  <sheetFormatPr defaultRowHeight="11.25"/>
  <cols>
    <col min="1" max="1" width="5.85546875" style="116" bestFit="1" customWidth="1"/>
    <col min="2" max="2" width="6.140625" style="23" bestFit="1" customWidth="1"/>
    <col min="3" max="3" width="35.7109375" style="23" customWidth="1"/>
    <col min="4" max="7" width="14.7109375" style="23" customWidth="1"/>
    <col min="8" max="16384" width="9.140625" style="23"/>
  </cols>
  <sheetData>
    <row r="1" spans="1:7" ht="13.5" customHeight="1">
      <c r="A1" s="112" t="s">
        <v>40</v>
      </c>
      <c r="B1" s="31" t="s">
        <v>41</v>
      </c>
      <c r="C1" s="32"/>
      <c r="D1" s="33"/>
      <c r="G1" s="30" t="s">
        <v>133</v>
      </c>
    </row>
    <row r="2" spans="1:7" ht="13.5" customHeight="1">
      <c r="A2" s="273"/>
      <c r="B2" s="273"/>
      <c r="C2" s="273"/>
      <c r="E2" s="271"/>
      <c r="F2" s="271"/>
      <c r="G2" s="271"/>
    </row>
    <row r="3" spans="1:7" s="33" customFormat="1">
      <c r="A3" s="288"/>
      <c r="B3" s="289"/>
      <c r="C3" s="289"/>
      <c r="D3" s="290"/>
      <c r="E3" s="294" t="s">
        <v>162</v>
      </c>
      <c r="F3" s="276" t="s">
        <v>163</v>
      </c>
      <c r="G3" s="276" t="s">
        <v>154</v>
      </c>
    </row>
    <row r="4" spans="1:7" s="33" customFormat="1">
      <c r="A4" s="291"/>
      <c r="B4" s="292"/>
      <c r="C4" s="292"/>
      <c r="D4" s="293"/>
      <c r="E4" s="295"/>
      <c r="F4" s="277"/>
      <c r="G4" s="277"/>
    </row>
    <row r="5" spans="1:7" s="33" customFormat="1" ht="18.600000000000001" customHeight="1">
      <c r="A5" s="278">
        <v>3600</v>
      </c>
      <c r="B5" s="280"/>
      <c r="C5" s="296" t="s">
        <v>164</v>
      </c>
      <c r="D5" s="284"/>
      <c r="E5" s="282">
        <f>SUM(E7:E8)</f>
        <v>0</v>
      </c>
      <c r="F5" s="282">
        <f>SUM(F7:F8)</f>
        <v>0</v>
      </c>
      <c r="G5" s="282">
        <f>SUM(G7:G8)</f>
        <v>0</v>
      </c>
    </row>
    <row r="6" spans="1:7" s="33" customFormat="1" ht="18.600000000000001" customHeight="1">
      <c r="A6" s="279"/>
      <c r="B6" s="281"/>
      <c r="C6" s="284" t="s">
        <v>165</v>
      </c>
      <c r="D6" s="284"/>
      <c r="E6" s="283"/>
      <c r="F6" s="283"/>
      <c r="G6" s="283"/>
    </row>
    <row r="7" spans="1:7" ht="18.600000000000001" customHeight="1">
      <c r="A7" s="107">
        <v>3610</v>
      </c>
      <c r="B7" s="26" t="s">
        <v>166</v>
      </c>
      <c r="C7" s="261" t="s">
        <v>167</v>
      </c>
      <c r="D7" s="262"/>
      <c r="E7" s="35"/>
      <c r="F7" s="35"/>
      <c r="G7" s="34">
        <f>SUM(E7:F7)</f>
        <v>0</v>
      </c>
    </row>
    <row r="8" spans="1:7" ht="18.600000000000001" customHeight="1">
      <c r="A8" s="107">
        <v>3620</v>
      </c>
      <c r="B8" s="26" t="s">
        <v>168</v>
      </c>
      <c r="C8" s="261" t="s">
        <v>169</v>
      </c>
      <c r="D8" s="262"/>
      <c r="E8" s="35"/>
      <c r="F8" s="35"/>
      <c r="G8" s="34">
        <f>SUM(E8:F8)</f>
        <v>0</v>
      </c>
    </row>
    <row r="9" spans="1:7">
      <c r="A9" s="270"/>
      <c r="B9" s="270"/>
      <c r="C9" s="270"/>
    </row>
    <row r="10" spans="1:7">
      <c r="A10" s="273"/>
      <c r="B10" s="273"/>
      <c r="C10" s="273"/>
      <c r="G10" s="30"/>
    </row>
    <row r="11" spans="1:7" ht="18.600000000000001" customHeight="1">
      <c r="A11" s="106">
        <v>3700</v>
      </c>
      <c r="B11" s="24" t="s">
        <v>170</v>
      </c>
      <c r="C11" s="264" t="s">
        <v>171</v>
      </c>
      <c r="D11" s="265"/>
      <c r="E11" s="265"/>
      <c r="F11" s="266"/>
      <c r="G11" s="35"/>
    </row>
    <row r="12" spans="1:7">
      <c r="A12" s="112"/>
      <c r="B12" s="31"/>
      <c r="C12" s="42"/>
      <c r="D12" s="37"/>
      <c r="E12" s="37"/>
      <c r="F12" s="37"/>
      <c r="G12" s="37"/>
    </row>
    <row r="13" spans="1:7">
      <c r="A13" s="112"/>
      <c r="B13" s="31"/>
      <c r="C13" s="42"/>
      <c r="E13" s="48" t="s">
        <v>172</v>
      </c>
      <c r="F13" s="48" t="s">
        <v>173</v>
      </c>
      <c r="G13" s="48" t="s">
        <v>154</v>
      </c>
    </row>
    <row r="14" spans="1:7" ht="18.600000000000001" customHeight="1">
      <c r="A14" s="297">
        <v>3800</v>
      </c>
      <c r="B14" s="298" t="s">
        <v>174</v>
      </c>
      <c r="C14" s="299" t="s">
        <v>175</v>
      </c>
      <c r="D14" s="299"/>
      <c r="E14" s="300"/>
      <c r="F14" s="300"/>
      <c r="G14" s="282">
        <f>SUM(E14:F15)</f>
        <v>0</v>
      </c>
    </row>
    <row r="15" spans="1:7" ht="18.600000000000001" customHeight="1">
      <c r="A15" s="297"/>
      <c r="B15" s="298"/>
      <c r="C15" s="52" t="s">
        <v>176</v>
      </c>
      <c r="D15" s="9"/>
      <c r="E15" s="300"/>
      <c r="F15" s="300"/>
      <c r="G15" s="283"/>
    </row>
    <row r="16" spans="1:7" ht="18.600000000000001" customHeight="1">
      <c r="A16" s="113"/>
      <c r="B16" s="53"/>
      <c r="C16" s="54"/>
      <c r="D16" s="53"/>
      <c r="E16" s="53"/>
      <c r="F16" s="53"/>
    </row>
    <row r="17" spans="1:7" ht="18.600000000000001" customHeight="1">
      <c r="A17" s="114">
        <v>3900</v>
      </c>
      <c r="B17" s="38"/>
      <c r="C17" s="296" t="s">
        <v>177</v>
      </c>
      <c r="D17" s="296"/>
      <c r="E17" s="296"/>
      <c r="F17" s="296"/>
      <c r="G17" s="17">
        <f>G18+G27+G30+G33+G36+G39</f>
        <v>35091296.310000002</v>
      </c>
    </row>
    <row r="18" spans="1:7" ht="18.600000000000001" customHeight="1">
      <c r="A18" s="129">
        <v>3910</v>
      </c>
      <c r="B18" s="55" t="s">
        <v>178</v>
      </c>
      <c r="C18" s="284" t="s">
        <v>179</v>
      </c>
      <c r="D18" s="284"/>
      <c r="E18" s="284"/>
      <c r="F18" s="284"/>
      <c r="G18" s="56">
        <f>+G19+G23</f>
        <v>0</v>
      </c>
    </row>
    <row r="19" spans="1:7" ht="18.600000000000001" customHeight="1">
      <c r="A19" s="129">
        <v>3911</v>
      </c>
      <c r="B19" s="55" t="s">
        <v>178</v>
      </c>
      <c r="C19" s="284" t="s">
        <v>274</v>
      </c>
      <c r="D19" s="284"/>
      <c r="E19" s="284"/>
      <c r="F19" s="284"/>
      <c r="G19" s="95">
        <f>+G20+G21+G22</f>
        <v>0</v>
      </c>
    </row>
    <row r="20" spans="1:7" ht="18.600000000000001" customHeight="1">
      <c r="A20" s="129">
        <v>39111</v>
      </c>
      <c r="B20" s="91" t="s">
        <v>178</v>
      </c>
      <c r="C20" s="285" t="s">
        <v>271</v>
      </c>
      <c r="D20" s="286"/>
      <c r="E20" s="286"/>
      <c r="F20" s="287"/>
      <c r="G20" s="51"/>
    </row>
    <row r="21" spans="1:7" ht="18.600000000000001" customHeight="1">
      <c r="A21" s="129">
        <v>39112</v>
      </c>
      <c r="B21" s="91" t="s">
        <v>178</v>
      </c>
      <c r="C21" s="285" t="s">
        <v>272</v>
      </c>
      <c r="D21" s="286"/>
      <c r="E21" s="286"/>
      <c r="F21" s="287"/>
      <c r="G21" s="51"/>
    </row>
    <row r="22" spans="1:7" ht="18.600000000000001" customHeight="1">
      <c r="A22" s="129">
        <v>39113</v>
      </c>
      <c r="B22" s="91" t="s">
        <v>178</v>
      </c>
      <c r="C22" s="285" t="s">
        <v>273</v>
      </c>
      <c r="D22" s="286"/>
      <c r="E22" s="286"/>
      <c r="F22" s="287"/>
      <c r="G22" s="51"/>
    </row>
    <row r="23" spans="1:7" ht="18.600000000000001" customHeight="1">
      <c r="A23" s="129">
        <v>3912</v>
      </c>
      <c r="B23" s="55" t="s">
        <v>178</v>
      </c>
      <c r="C23" s="301" t="s">
        <v>308</v>
      </c>
      <c r="D23" s="301"/>
      <c r="E23" s="301"/>
      <c r="F23" s="301"/>
      <c r="G23" s="95">
        <f>+G24+G25+G26</f>
        <v>0</v>
      </c>
    </row>
    <row r="24" spans="1:7" ht="18.600000000000001" customHeight="1">
      <c r="A24" s="129">
        <v>39121</v>
      </c>
      <c r="B24" s="91" t="s">
        <v>178</v>
      </c>
      <c r="C24" s="285" t="s">
        <v>271</v>
      </c>
      <c r="D24" s="286"/>
      <c r="E24" s="286"/>
      <c r="F24" s="287"/>
      <c r="G24" s="51"/>
    </row>
    <row r="25" spans="1:7" ht="18.600000000000001" customHeight="1">
      <c r="A25" s="129">
        <v>39122</v>
      </c>
      <c r="B25" s="91" t="s">
        <v>178</v>
      </c>
      <c r="C25" s="285" t="s">
        <v>272</v>
      </c>
      <c r="D25" s="286"/>
      <c r="E25" s="286"/>
      <c r="F25" s="287"/>
      <c r="G25" s="51"/>
    </row>
    <row r="26" spans="1:7" ht="18.600000000000001" customHeight="1">
      <c r="A26" s="129">
        <v>39123</v>
      </c>
      <c r="B26" s="91" t="s">
        <v>178</v>
      </c>
      <c r="C26" s="285" t="s">
        <v>273</v>
      </c>
      <c r="D26" s="286"/>
      <c r="E26" s="286"/>
      <c r="F26" s="287"/>
      <c r="G26" s="51"/>
    </row>
    <row r="27" spans="1:7" ht="18.600000000000001" customHeight="1">
      <c r="A27" s="115">
        <v>3920</v>
      </c>
      <c r="B27" s="55" t="s">
        <v>178</v>
      </c>
      <c r="C27" s="284" t="s">
        <v>182</v>
      </c>
      <c r="D27" s="284"/>
      <c r="E27" s="284"/>
      <c r="F27" s="284"/>
      <c r="G27" s="56">
        <f>SUM(G28:G29)</f>
        <v>35091296.310000002</v>
      </c>
    </row>
    <row r="28" spans="1:7" ht="18.600000000000001" customHeight="1">
      <c r="A28" s="115">
        <v>3921</v>
      </c>
      <c r="B28" s="55" t="s">
        <v>178</v>
      </c>
      <c r="C28" s="284" t="s">
        <v>180</v>
      </c>
      <c r="D28" s="284"/>
      <c r="E28" s="284"/>
      <c r="F28" s="284"/>
      <c r="G28" s="51">
        <v>231738.35</v>
      </c>
    </row>
    <row r="29" spans="1:7" ht="18.600000000000001" customHeight="1">
      <c r="A29" s="115">
        <v>3922</v>
      </c>
      <c r="B29" s="55" t="s">
        <v>178</v>
      </c>
      <c r="C29" s="284" t="s">
        <v>181</v>
      </c>
      <c r="D29" s="284"/>
      <c r="E29" s="284"/>
      <c r="F29" s="284"/>
      <c r="G29" s="217">
        <v>34859557.960000001</v>
      </c>
    </row>
    <row r="30" spans="1:7" ht="18.600000000000001" customHeight="1">
      <c r="A30" s="115">
        <v>3930</v>
      </c>
      <c r="B30" s="55" t="s">
        <v>178</v>
      </c>
      <c r="C30" s="284" t="s">
        <v>183</v>
      </c>
      <c r="D30" s="284"/>
      <c r="E30" s="284"/>
      <c r="F30" s="284"/>
      <c r="G30" s="56">
        <f>SUM(G31:G32)</f>
        <v>0</v>
      </c>
    </row>
    <row r="31" spans="1:7" ht="18.600000000000001" customHeight="1">
      <c r="A31" s="115">
        <v>3931</v>
      </c>
      <c r="B31" s="55" t="s">
        <v>178</v>
      </c>
      <c r="C31" s="284" t="s">
        <v>180</v>
      </c>
      <c r="D31" s="284"/>
      <c r="E31" s="284"/>
      <c r="F31" s="284"/>
      <c r="G31" s="51"/>
    </row>
    <row r="32" spans="1:7" ht="18.600000000000001" customHeight="1">
      <c r="A32" s="115">
        <v>3932</v>
      </c>
      <c r="B32" s="55" t="s">
        <v>178</v>
      </c>
      <c r="C32" s="284" t="s">
        <v>181</v>
      </c>
      <c r="D32" s="284"/>
      <c r="E32" s="284"/>
      <c r="F32" s="284"/>
      <c r="G32" s="51"/>
    </row>
    <row r="33" spans="1:7" ht="18.600000000000001" customHeight="1">
      <c r="A33" s="115">
        <v>3940</v>
      </c>
      <c r="B33" s="55" t="s">
        <v>178</v>
      </c>
      <c r="C33" s="284" t="s">
        <v>184</v>
      </c>
      <c r="D33" s="284"/>
      <c r="E33" s="284"/>
      <c r="F33" s="284"/>
      <c r="G33" s="56">
        <f>SUM(G34:G35)</f>
        <v>0</v>
      </c>
    </row>
    <row r="34" spans="1:7" ht="18.600000000000001" customHeight="1">
      <c r="A34" s="115">
        <v>3941</v>
      </c>
      <c r="B34" s="55" t="s">
        <v>178</v>
      </c>
      <c r="C34" s="284" t="s">
        <v>180</v>
      </c>
      <c r="D34" s="284"/>
      <c r="E34" s="284"/>
      <c r="F34" s="284"/>
      <c r="G34" s="51"/>
    </row>
    <row r="35" spans="1:7" ht="18.600000000000001" customHeight="1">
      <c r="A35" s="115">
        <v>3942</v>
      </c>
      <c r="B35" s="55" t="s">
        <v>178</v>
      </c>
      <c r="C35" s="284" t="s">
        <v>181</v>
      </c>
      <c r="D35" s="284"/>
      <c r="E35" s="284"/>
      <c r="F35" s="284"/>
      <c r="G35" s="51"/>
    </row>
    <row r="36" spans="1:7" ht="18.600000000000001" customHeight="1">
      <c r="A36" s="115">
        <v>3950</v>
      </c>
      <c r="B36" s="55" t="s">
        <v>178</v>
      </c>
      <c r="C36" s="284" t="s">
        <v>185</v>
      </c>
      <c r="D36" s="284"/>
      <c r="E36" s="284"/>
      <c r="F36" s="284"/>
      <c r="G36" s="56">
        <f>SUM(G37:G38)</f>
        <v>0</v>
      </c>
    </row>
    <row r="37" spans="1:7" ht="18.600000000000001" customHeight="1">
      <c r="A37" s="115">
        <v>3951</v>
      </c>
      <c r="B37" s="55" t="s">
        <v>178</v>
      </c>
      <c r="C37" s="284" t="s">
        <v>180</v>
      </c>
      <c r="D37" s="284"/>
      <c r="E37" s="284"/>
      <c r="F37" s="284"/>
      <c r="G37" s="51"/>
    </row>
    <row r="38" spans="1:7" ht="18.600000000000001" customHeight="1">
      <c r="A38" s="115">
        <v>3952</v>
      </c>
      <c r="B38" s="55" t="s">
        <v>178</v>
      </c>
      <c r="C38" s="284" t="s">
        <v>181</v>
      </c>
      <c r="D38" s="284"/>
      <c r="E38" s="284"/>
      <c r="F38" s="284"/>
      <c r="G38" s="51"/>
    </row>
    <row r="39" spans="1:7" ht="18.600000000000001" customHeight="1">
      <c r="A39" s="129">
        <v>3960</v>
      </c>
      <c r="B39" s="55" t="s">
        <v>178</v>
      </c>
      <c r="C39" s="284" t="s">
        <v>186</v>
      </c>
      <c r="D39" s="284"/>
      <c r="E39" s="284"/>
      <c r="F39" s="284"/>
      <c r="G39" s="56">
        <f>+G40+G43</f>
        <v>0</v>
      </c>
    </row>
    <row r="40" spans="1:7" ht="18.600000000000001" customHeight="1">
      <c r="A40" s="129">
        <v>3961</v>
      </c>
      <c r="B40" s="55" t="s">
        <v>178</v>
      </c>
      <c r="C40" s="284" t="s">
        <v>275</v>
      </c>
      <c r="D40" s="284"/>
      <c r="E40" s="284"/>
      <c r="F40" s="284"/>
      <c r="G40" s="95">
        <f>+G41+G42</f>
        <v>0</v>
      </c>
    </row>
    <row r="41" spans="1:7" ht="18.600000000000001" customHeight="1">
      <c r="A41" s="129">
        <v>39611</v>
      </c>
      <c r="B41" s="91" t="s">
        <v>178</v>
      </c>
      <c r="C41" s="285" t="s">
        <v>271</v>
      </c>
      <c r="D41" s="286"/>
      <c r="E41" s="286"/>
      <c r="F41" s="287"/>
      <c r="G41" s="51"/>
    </row>
    <row r="42" spans="1:7" ht="18.600000000000001" customHeight="1">
      <c r="A42" s="129">
        <v>39612</v>
      </c>
      <c r="B42" s="91" t="s">
        <v>178</v>
      </c>
      <c r="C42" s="285" t="s">
        <v>273</v>
      </c>
      <c r="D42" s="286"/>
      <c r="E42" s="286"/>
      <c r="F42" s="287"/>
      <c r="G42" s="51"/>
    </row>
    <row r="43" spans="1:7" ht="18.600000000000001" customHeight="1">
      <c r="A43" s="129">
        <v>3962</v>
      </c>
      <c r="B43" s="55" t="s">
        <v>178</v>
      </c>
      <c r="C43" s="284" t="s">
        <v>276</v>
      </c>
      <c r="D43" s="284"/>
      <c r="E43" s="284"/>
      <c r="F43" s="284"/>
      <c r="G43" s="95">
        <f>+G44+G45</f>
        <v>0</v>
      </c>
    </row>
    <row r="44" spans="1:7" ht="18.600000000000001" customHeight="1">
      <c r="A44" s="129">
        <v>39621</v>
      </c>
      <c r="B44" s="91" t="s">
        <v>178</v>
      </c>
      <c r="C44" s="285" t="s">
        <v>271</v>
      </c>
      <c r="D44" s="286"/>
      <c r="E44" s="286"/>
      <c r="F44" s="287"/>
      <c r="G44" s="88"/>
    </row>
    <row r="45" spans="1:7" ht="18.600000000000001" customHeight="1">
      <c r="A45" s="129">
        <v>39622</v>
      </c>
      <c r="B45" s="91" t="s">
        <v>178</v>
      </c>
      <c r="C45" s="285" t="s">
        <v>273</v>
      </c>
      <c r="D45" s="286"/>
      <c r="E45" s="286"/>
      <c r="F45" s="287"/>
      <c r="G45" s="88"/>
    </row>
  </sheetData>
  <mergeCells count="53">
    <mergeCell ref="C36:F36"/>
    <mergeCell ref="C43:F43"/>
    <mergeCell ref="C37:F37"/>
    <mergeCell ref="C38:F38"/>
    <mergeCell ref="C39:F39"/>
    <mergeCell ref="C40:F40"/>
    <mergeCell ref="C41:F41"/>
    <mergeCell ref="C42:F42"/>
    <mergeCell ref="C29:F29"/>
    <mergeCell ref="C30:F30"/>
    <mergeCell ref="C31:F31"/>
    <mergeCell ref="C32:F32"/>
    <mergeCell ref="C33:F33"/>
    <mergeCell ref="C35:F35"/>
    <mergeCell ref="C20:F20"/>
    <mergeCell ref="C21:F21"/>
    <mergeCell ref="C24:F24"/>
    <mergeCell ref="C25:F25"/>
    <mergeCell ref="C22:F22"/>
    <mergeCell ref="C34:F34"/>
    <mergeCell ref="C23:F23"/>
    <mergeCell ref="C27:F27"/>
    <mergeCell ref="C28:F28"/>
    <mergeCell ref="C26:F26"/>
    <mergeCell ref="C17:F17"/>
    <mergeCell ref="C18:F18"/>
    <mergeCell ref="C19:F19"/>
    <mergeCell ref="C11:F11"/>
    <mergeCell ref="C14:D14"/>
    <mergeCell ref="E14:E15"/>
    <mergeCell ref="F14:F15"/>
    <mergeCell ref="A10:C10"/>
    <mergeCell ref="C5:D5"/>
    <mergeCell ref="E5:E6"/>
    <mergeCell ref="G14:G15"/>
    <mergeCell ref="A14:A15"/>
    <mergeCell ref="B14:B15"/>
    <mergeCell ref="C44:F44"/>
    <mergeCell ref="C45:F45"/>
    <mergeCell ref="A2:C2"/>
    <mergeCell ref="E2:G2"/>
    <mergeCell ref="A3:D4"/>
    <mergeCell ref="E3:E4"/>
    <mergeCell ref="F3:F4"/>
    <mergeCell ref="C7:D7"/>
    <mergeCell ref="C8:D8"/>
    <mergeCell ref="A9:C9"/>
    <mergeCell ref="G3:G4"/>
    <mergeCell ref="A5:A6"/>
    <mergeCell ref="B5:B6"/>
    <mergeCell ref="F5:F6"/>
    <mergeCell ref="G5:G6"/>
    <mergeCell ref="C6:D6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34"/>
  <sheetViews>
    <sheetView showGridLines="0" workbookViewId="0">
      <selection activeCell="G30" sqref="G30"/>
    </sheetView>
  </sheetViews>
  <sheetFormatPr defaultRowHeight="11.25"/>
  <cols>
    <col min="1" max="1" width="5.42578125" style="120" bestFit="1" customWidth="1"/>
    <col min="2" max="2" width="6.140625" style="30" bestFit="1" customWidth="1"/>
    <col min="3" max="3" width="35.7109375" style="57" customWidth="1"/>
    <col min="4" max="6" width="14.7109375" style="23" customWidth="1"/>
    <col min="7" max="7" width="14.7109375" style="22" customWidth="1"/>
    <col min="8" max="16384" width="9.140625" style="23"/>
  </cols>
  <sheetData>
    <row r="1" spans="1:7">
      <c r="A1" s="312" t="s">
        <v>187</v>
      </c>
      <c r="B1" s="312"/>
      <c r="C1" s="312"/>
    </row>
    <row r="2" spans="1:7">
      <c r="A2" s="306"/>
      <c r="B2" s="306"/>
      <c r="C2" s="306"/>
    </row>
    <row r="3" spans="1:7" ht="22.9" customHeight="1">
      <c r="A3" s="114" t="s">
        <v>40</v>
      </c>
      <c r="B3" s="44" t="s">
        <v>41</v>
      </c>
      <c r="C3" s="59"/>
      <c r="D3" s="60"/>
      <c r="E3" s="60"/>
      <c r="F3" s="46"/>
      <c r="G3" s="61" t="s">
        <v>133</v>
      </c>
    </row>
    <row r="4" spans="1:7" ht="22.9" customHeight="1">
      <c r="A4" s="114">
        <v>4100</v>
      </c>
      <c r="B4" s="44" t="s">
        <v>188</v>
      </c>
      <c r="C4" s="261" t="s">
        <v>189</v>
      </c>
      <c r="D4" s="305"/>
      <c r="E4" s="305"/>
      <c r="F4" s="262"/>
      <c r="G4" s="12"/>
    </row>
    <row r="5" spans="1:7">
      <c r="A5" s="306"/>
      <c r="B5" s="306"/>
      <c r="C5" s="306"/>
    </row>
    <row r="6" spans="1:7">
      <c r="A6" s="117"/>
      <c r="B6" s="33"/>
      <c r="C6" s="58"/>
      <c r="G6" s="37"/>
    </row>
    <row r="7" spans="1:7" ht="22.9" customHeight="1">
      <c r="A7" s="114">
        <v>4200</v>
      </c>
      <c r="B7" s="44" t="s">
        <v>190</v>
      </c>
      <c r="C7" s="261" t="s">
        <v>191</v>
      </c>
      <c r="D7" s="305"/>
      <c r="E7" s="305"/>
      <c r="F7" s="262"/>
      <c r="G7" s="12"/>
    </row>
    <row r="8" spans="1:7">
      <c r="A8" s="306"/>
      <c r="B8" s="306"/>
      <c r="C8" s="306"/>
    </row>
    <row r="9" spans="1:7">
      <c r="A9" s="117"/>
      <c r="B9" s="33"/>
      <c r="C9" s="58"/>
      <c r="D9" s="307" t="s">
        <v>192</v>
      </c>
      <c r="E9" s="307"/>
      <c r="F9" s="307"/>
      <c r="G9" s="307"/>
    </row>
    <row r="10" spans="1:7" s="33" customFormat="1" ht="22.9" customHeight="1">
      <c r="A10" s="308"/>
      <c r="B10" s="309"/>
      <c r="C10" s="310"/>
      <c r="D10" s="44" t="s">
        <v>193</v>
      </c>
      <c r="E10" s="44" t="s">
        <v>194</v>
      </c>
      <c r="F10" s="44" t="s">
        <v>195</v>
      </c>
      <c r="G10" s="39" t="s">
        <v>141</v>
      </c>
    </row>
    <row r="11" spans="1:7" s="33" customFormat="1" ht="22.9" customHeight="1">
      <c r="A11" s="114">
        <v>4300</v>
      </c>
      <c r="B11" s="38"/>
      <c r="C11" s="49" t="s">
        <v>196</v>
      </c>
      <c r="D11" s="47">
        <f>SUM(D12:D13)</f>
        <v>0</v>
      </c>
      <c r="E11" s="47">
        <f>SUM(E12:E13)</f>
        <v>0</v>
      </c>
      <c r="F11" s="47">
        <f>SUM(F12:F13)</f>
        <v>0</v>
      </c>
      <c r="G11" s="47">
        <f>SUM(G12:G13)</f>
        <v>0</v>
      </c>
    </row>
    <row r="12" spans="1:7" ht="22.9" customHeight="1">
      <c r="A12" s="115">
        <v>4310</v>
      </c>
      <c r="B12" s="55" t="s">
        <v>197</v>
      </c>
      <c r="C12" s="50" t="s">
        <v>198</v>
      </c>
      <c r="D12" s="35"/>
      <c r="E12" s="62"/>
      <c r="F12" s="35"/>
      <c r="G12" s="47">
        <f>SUM(D12:F12)</f>
        <v>0</v>
      </c>
    </row>
    <row r="13" spans="1:7" ht="22.9" customHeight="1">
      <c r="A13" s="115">
        <v>4320</v>
      </c>
      <c r="B13" s="55" t="s">
        <v>199</v>
      </c>
      <c r="C13" s="50" t="s">
        <v>200</v>
      </c>
      <c r="D13" s="35"/>
      <c r="E13" s="35"/>
      <c r="F13" s="35"/>
      <c r="G13" s="47">
        <f>SUM(D13:F13)</f>
        <v>0</v>
      </c>
    </row>
    <row r="14" spans="1:7" ht="22.9" customHeight="1">
      <c r="A14" s="118">
        <v>4330</v>
      </c>
      <c r="B14" s="38" t="s">
        <v>148</v>
      </c>
      <c r="C14" s="63" t="s">
        <v>201</v>
      </c>
      <c r="D14" s="35"/>
      <c r="E14" s="35"/>
      <c r="F14" s="35"/>
      <c r="G14" s="47">
        <f>SUM(D14:F14)</f>
        <v>0</v>
      </c>
    </row>
    <row r="15" spans="1:7">
      <c r="A15" s="311"/>
      <c r="B15" s="311"/>
      <c r="C15" s="311"/>
    </row>
    <row r="16" spans="1:7">
      <c r="A16" s="96"/>
      <c r="B16" s="5"/>
      <c r="C16" s="64"/>
      <c r="G16" s="37"/>
    </row>
    <row r="17" spans="1:7" ht="22.9" customHeight="1">
      <c r="A17" s="128">
        <v>4400</v>
      </c>
      <c r="B17" s="38"/>
      <c r="C17" s="261" t="s">
        <v>300</v>
      </c>
      <c r="D17" s="305"/>
      <c r="E17" s="305"/>
      <c r="F17" s="262"/>
      <c r="G17" s="17">
        <f>G18+G19+G20+G21+G22+G25+G33</f>
        <v>5077019.5999999996</v>
      </c>
    </row>
    <row r="18" spans="1:7" ht="22.9" customHeight="1">
      <c r="A18" s="129">
        <v>4410</v>
      </c>
      <c r="B18" s="55" t="s">
        <v>178</v>
      </c>
      <c r="C18" s="302" t="s">
        <v>202</v>
      </c>
      <c r="D18" s="303"/>
      <c r="E18" s="303"/>
      <c r="F18" s="304"/>
      <c r="G18" s="35"/>
    </row>
    <row r="19" spans="1:7" ht="22.9" customHeight="1">
      <c r="A19" s="129">
        <v>4420</v>
      </c>
      <c r="B19" s="55" t="s">
        <v>178</v>
      </c>
      <c r="C19" s="302" t="s">
        <v>203</v>
      </c>
      <c r="D19" s="303"/>
      <c r="E19" s="303"/>
      <c r="F19" s="304"/>
      <c r="G19" s="35"/>
    </row>
    <row r="20" spans="1:7" ht="22.9" customHeight="1">
      <c r="A20" s="129">
        <v>4430</v>
      </c>
      <c r="B20" s="55" t="s">
        <v>178</v>
      </c>
      <c r="C20" s="65" t="s">
        <v>270</v>
      </c>
      <c r="D20" s="66"/>
      <c r="E20" s="66"/>
      <c r="F20" s="67"/>
      <c r="G20" s="35"/>
    </row>
    <row r="21" spans="1:7" ht="22.9" customHeight="1">
      <c r="A21" s="129">
        <v>4440</v>
      </c>
      <c r="B21" s="55" t="s">
        <v>178</v>
      </c>
      <c r="C21" s="302" t="s">
        <v>204</v>
      </c>
      <c r="D21" s="303"/>
      <c r="E21" s="303"/>
      <c r="F21" s="304"/>
      <c r="G21" s="35"/>
    </row>
    <row r="22" spans="1:7" ht="22.9" customHeight="1">
      <c r="A22" s="129">
        <v>4450</v>
      </c>
      <c r="B22" s="55" t="s">
        <v>178</v>
      </c>
      <c r="C22" s="65" t="s">
        <v>301</v>
      </c>
      <c r="D22" s="66"/>
      <c r="E22" s="66"/>
      <c r="F22" s="67"/>
      <c r="G22" s="87">
        <f>+G23+G24</f>
        <v>0</v>
      </c>
    </row>
    <row r="23" spans="1:7" ht="22.9" customHeight="1">
      <c r="A23" s="129">
        <v>4451</v>
      </c>
      <c r="B23" s="91" t="s">
        <v>178</v>
      </c>
      <c r="C23" s="92" t="s">
        <v>261</v>
      </c>
      <c r="D23" s="66"/>
      <c r="E23" s="66"/>
      <c r="F23" s="67"/>
      <c r="G23" s="35"/>
    </row>
    <row r="24" spans="1:7" ht="22.9" customHeight="1">
      <c r="A24" s="129">
        <v>4452</v>
      </c>
      <c r="B24" s="91" t="s">
        <v>178</v>
      </c>
      <c r="C24" s="92" t="s">
        <v>262</v>
      </c>
      <c r="D24" s="66"/>
      <c r="E24" s="66"/>
      <c r="F24" s="67"/>
      <c r="G24" s="35"/>
    </row>
    <row r="25" spans="1:7" ht="22.9" customHeight="1">
      <c r="A25" s="129">
        <v>4460</v>
      </c>
      <c r="B25" s="55" t="s">
        <v>178</v>
      </c>
      <c r="C25" s="302" t="s">
        <v>279</v>
      </c>
      <c r="D25" s="303"/>
      <c r="E25" s="303"/>
      <c r="F25" s="304"/>
      <c r="G25" s="34">
        <f>SUM(G26:G32)</f>
        <v>5077019.5999999996</v>
      </c>
    </row>
    <row r="26" spans="1:7" ht="22.9" customHeight="1">
      <c r="A26" s="129">
        <v>4461</v>
      </c>
      <c r="B26" s="91" t="s">
        <v>178</v>
      </c>
      <c r="C26" s="285" t="s">
        <v>263</v>
      </c>
      <c r="D26" s="286"/>
      <c r="E26" s="286"/>
      <c r="F26" s="287"/>
      <c r="G26" s="35">
        <v>610100.15</v>
      </c>
    </row>
    <row r="27" spans="1:7" ht="22.9" customHeight="1">
      <c r="A27" s="129">
        <v>4462</v>
      </c>
      <c r="B27" s="91" t="s">
        <v>178</v>
      </c>
      <c r="C27" s="285" t="s">
        <v>264</v>
      </c>
      <c r="D27" s="286"/>
      <c r="E27" s="286"/>
      <c r="F27" s="287"/>
      <c r="G27" s="12">
        <v>999946.89</v>
      </c>
    </row>
    <row r="28" spans="1:7" ht="22.9" customHeight="1">
      <c r="A28" s="129">
        <v>4463</v>
      </c>
      <c r="B28" s="91" t="s">
        <v>178</v>
      </c>
      <c r="C28" s="285" t="s">
        <v>265</v>
      </c>
      <c r="D28" s="286"/>
      <c r="E28" s="286"/>
      <c r="F28" s="287"/>
      <c r="G28" s="12"/>
    </row>
    <row r="29" spans="1:7" ht="22.9" customHeight="1">
      <c r="A29" s="129">
        <v>4464</v>
      </c>
      <c r="B29" s="91" t="s">
        <v>178</v>
      </c>
      <c r="C29" s="285" t="s">
        <v>266</v>
      </c>
      <c r="D29" s="286"/>
      <c r="E29" s="286"/>
      <c r="F29" s="287"/>
      <c r="G29" s="12">
        <v>904293.96</v>
      </c>
    </row>
    <row r="30" spans="1:7" ht="22.9" customHeight="1">
      <c r="A30" s="129">
        <v>4465</v>
      </c>
      <c r="B30" s="91" t="s">
        <v>178</v>
      </c>
      <c r="C30" s="92" t="s">
        <v>278</v>
      </c>
      <c r="D30" s="93"/>
      <c r="E30" s="93"/>
      <c r="F30" s="94"/>
      <c r="G30" s="35"/>
    </row>
    <row r="31" spans="1:7" ht="22.9" customHeight="1">
      <c r="A31" s="129">
        <v>4466</v>
      </c>
      <c r="B31" s="91" t="s">
        <v>178</v>
      </c>
      <c r="C31" s="92" t="s">
        <v>277</v>
      </c>
      <c r="D31" s="93"/>
      <c r="E31" s="93"/>
      <c r="F31" s="94"/>
      <c r="G31" s="35"/>
    </row>
    <row r="32" spans="1:7" ht="22.9" customHeight="1">
      <c r="A32" s="129">
        <v>4467</v>
      </c>
      <c r="B32" s="91" t="s">
        <v>178</v>
      </c>
      <c r="C32" s="92" t="s">
        <v>267</v>
      </c>
      <c r="D32" s="93"/>
      <c r="E32" s="93"/>
      <c r="F32" s="94"/>
      <c r="G32" s="35">
        <v>2562678.6</v>
      </c>
    </row>
    <row r="33" spans="1:7" ht="22.9" customHeight="1">
      <c r="A33" s="129">
        <v>4470</v>
      </c>
      <c r="B33" s="55" t="s">
        <v>178</v>
      </c>
      <c r="C33" s="302" t="s">
        <v>205</v>
      </c>
      <c r="D33" s="303"/>
      <c r="E33" s="303"/>
      <c r="F33" s="304"/>
      <c r="G33" s="35"/>
    </row>
    <row r="34" spans="1:7">
      <c r="A34" s="119"/>
    </row>
  </sheetData>
  <mergeCells count="19">
    <mergeCell ref="C29:F29"/>
    <mergeCell ref="C33:F33"/>
    <mergeCell ref="C21:F21"/>
    <mergeCell ref="C25:F25"/>
    <mergeCell ref="C26:F26"/>
    <mergeCell ref="C27:F27"/>
    <mergeCell ref="A1:C1"/>
    <mergeCell ref="A2:C2"/>
    <mergeCell ref="C4:F4"/>
    <mergeCell ref="A5:C5"/>
    <mergeCell ref="C19:F19"/>
    <mergeCell ref="C28:F28"/>
    <mergeCell ref="C18:F18"/>
    <mergeCell ref="C7:F7"/>
    <mergeCell ref="A8:C8"/>
    <mergeCell ref="D9:G9"/>
    <mergeCell ref="A10:C10"/>
    <mergeCell ref="A15:C15"/>
    <mergeCell ref="C17:F17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showGridLines="0" workbookViewId="0">
      <selection activeCell="H11" sqref="H11"/>
    </sheetView>
  </sheetViews>
  <sheetFormatPr defaultRowHeight="11.25"/>
  <cols>
    <col min="1" max="1" width="5.42578125" style="126" bestFit="1" customWidth="1"/>
    <col min="2" max="2" width="6.140625" style="70" bestFit="1" customWidth="1"/>
    <col min="3" max="3" width="35.7109375" style="78" customWidth="1"/>
    <col min="4" max="4" width="10.7109375" style="78" customWidth="1"/>
    <col min="5" max="7" width="10.7109375" style="69" customWidth="1"/>
    <col min="8" max="8" width="14.7109375" style="79" customWidth="1"/>
    <col min="9" max="16384" width="9.140625" style="69"/>
  </cols>
  <sheetData>
    <row r="1" spans="1:8" ht="12.75">
      <c r="A1" s="323" t="s">
        <v>206</v>
      </c>
      <c r="B1" s="323"/>
      <c r="C1" s="323"/>
      <c r="D1" s="323"/>
      <c r="E1" s="323"/>
      <c r="F1" s="323"/>
      <c r="G1" s="323"/>
      <c r="H1" s="323"/>
    </row>
    <row r="2" spans="1:8" ht="12.75">
      <c r="A2" s="86"/>
      <c r="C2" s="68"/>
      <c r="D2" s="68"/>
      <c r="E2" s="68"/>
      <c r="F2" s="68"/>
      <c r="G2" s="68"/>
      <c r="H2" s="70"/>
    </row>
    <row r="3" spans="1:8">
      <c r="A3" s="121" t="s">
        <v>40</v>
      </c>
      <c r="B3" s="71" t="s">
        <v>41</v>
      </c>
      <c r="C3" s="72"/>
      <c r="D3" s="72"/>
      <c r="E3" s="72"/>
      <c r="F3" s="72"/>
      <c r="G3" s="72"/>
      <c r="H3" s="70" t="s">
        <v>133</v>
      </c>
    </row>
    <row r="4" spans="1:8">
      <c r="A4" s="121"/>
      <c r="B4" s="71"/>
      <c r="C4" s="72"/>
      <c r="D4" s="72"/>
      <c r="E4" s="72"/>
      <c r="F4" s="72"/>
      <c r="G4" s="72"/>
      <c r="H4" s="70"/>
    </row>
    <row r="5" spans="1:8" ht="35.450000000000003" customHeight="1">
      <c r="A5" s="122">
        <v>5000</v>
      </c>
      <c r="B5" s="73"/>
      <c r="C5" s="324" t="s">
        <v>207</v>
      </c>
      <c r="D5" s="324"/>
      <c r="E5" s="324"/>
      <c r="F5" s="324"/>
      <c r="G5" s="324"/>
      <c r="H5" s="13">
        <f>H6-H7</f>
        <v>1461404.4699999997</v>
      </c>
    </row>
    <row r="6" spans="1:8" ht="35.450000000000003" customHeight="1">
      <c r="A6" s="123">
        <v>5100</v>
      </c>
      <c r="B6" s="73"/>
      <c r="C6" s="325" t="s">
        <v>208</v>
      </c>
      <c r="D6" s="325"/>
      <c r="E6" s="325"/>
      <c r="F6" s="325"/>
      <c r="G6" s="325"/>
      <c r="H6" s="13">
        <f ca="1">+'3'!D16</f>
        <v>2268610.4899999998</v>
      </c>
    </row>
    <row r="7" spans="1:8" ht="35.450000000000003" customHeight="1">
      <c r="A7" s="127">
        <v>5200</v>
      </c>
      <c r="B7" s="73"/>
      <c r="C7" s="325" t="s">
        <v>254</v>
      </c>
      <c r="D7" s="325"/>
      <c r="E7" s="325"/>
      <c r="F7" s="325"/>
      <c r="G7" s="325"/>
      <c r="H7" s="13">
        <f ca="1">+'5'!D25</f>
        <v>807206.02</v>
      </c>
    </row>
    <row r="8" spans="1:8" ht="35.450000000000003" customHeight="1">
      <c r="A8" s="124">
        <v>6000</v>
      </c>
      <c r="B8" s="73"/>
      <c r="C8" s="314" t="s">
        <v>209</v>
      </c>
      <c r="D8" s="315"/>
      <c r="E8" s="315"/>
      <c r="F8" s="315"/>
      <c r="G8" s="316"/>
      <c r="H8" s="13">
        <f>H10+H11</f>
        <v>884021.58999999985</v>
      </c>
    </row>
    <row r="9" spans="1:8" ht="35.450000000000003" customHeight="1">
      <c r="A9" s="124"/>
      <c r="B9" s="73"/>
      <c r="C9" s="75"/>
      <c r="D9" s="317" t="s">
        <v>210</v>
      </c>
      <c r="E9" s="318"/>
      <c r="F9" s="317" t="s">
        <v>211</v>
      </c>
      <c r="G9" s="318"/>
      <c r="H9" s="76"/>
    </row>
    <row r="10" spans="1:8" ht="35.450000000000003" customHeight="1">
      <c r="A10" s="123">
        <v>6100</v>
      </c>
      <c r="B10" s="73"/>
      <c r="C10" s="74" t="s">
        <v>212</v>
      </c>
      <c r="D10" s="319">
        <f ca="1">+'6'!G3</f>
        <v>900</v>
      </c>
      <c r="E10" s="320"/>
      <c r="F10" s="321"/>
      <c r="G10" s="322"/>
      <c r="H10" s="77">
        <f>D10-F10</f>
        <v>900</v>
      </c>
    </row>
    <row r="11" spans="1:8" ht="35.450000000000003" customHeight="1">
      <c r="A11" s="123">
        <v>6200</v>
      </c>
      <c r="B11" s="73"/>
      <c r="C11" s="74" t="s">
        <v>213</v>
      </c>
      <c r="D11" s="319">
        <f ca="1">+'6'!G9</f>
        <v>7420056.1600000001</v>
      </c>
      <c r="E11" s="320"/>
      <c r="F11" s="321">
        <v>6536934.5700000003</v>
      </c>
      <c r="G11" s="322"/>
      <c r="H11" s="77">
        <f>D11-F11</f>
        <v>883121.58999999985</v>
      </c>
    </row>
    <row r="12" spans="1:8" ht="35.450000000000003" customHeight="1">
      <c r="A12" s="124">
        <v>7000</v>
      </c>
      <c r="B12" s="73"/>
      <c r="C12" s="313" t="s">
        <v>214</v>
      </c>
      <c r="D12" s="313"/>
      <c r="E12" s="313"/>
      <c r="F12" s="313"/>
      <c r="G12" s="313"/>
      <c r="H12" s="77">
        <f>H5-H8</f>
        <v>577382.87999999989</v>
      </c>
    </row>
    <row r="13" spans="1:8" ht="18.600000000000001" customHeight="1">
      <c r="A13" s="125"/>
      <c r="E13" s="326"/>
      <c r="F13" s="326"/>
      <c r="G13" s="326"/>
    </row>
    <row r="14" spans="1:8" ht="18.600000000000001" customHeight="1">
      <c r="A14" s="125"/>
      <c r="E14" s="327"/>
      <c r="F14" s="327"/>
      <c r="G14" s="327"/>
    </row>
    <row r="15" spans="1:8" ht="18.600000000000001" customHeight="1">
      <c r="A15" s="125"/>
      <c r="C15" s="80"/>
      <c r="E15" s="328"/>
      <c r="F15" s="328"/>
      <c r="G15" s="328"/>
    </row>
    <row r="16" spans="1:8" ht="18.600000000000001" customHeight="1">
      <c r="A16" s="125"/>
      <c r="C16" s="80"/>
      <c r="E16" s="328"/>
      <c r="F16" s="328"/>
      <c r="G16" s="328"/>
    </row>
    <row r="17" spans="1:7" ht="18.600000000000001" customHeight="1">
      <c r="A17" s="125"/>
      <c r="C17" s="80"/>
      <c r="E17" s="328"/>
      <c r="F17" s="328"/>
      <c r="G17" s="328"/>
    </row>
    <row r="18" spans="1:7" ht="35.450000000000003" customHeight="1">
      <c r="A18" s="125"/>
      <c r="C18" s="81"/>
      <c r="D18" s="69"/>
      <c r="E18" s="330"/>
      <c r="F18" s="330"/>
      <c r="G18" s="330"/>
    </row>
    <row r="19" spans="1:7" ht="35.450000000000003" customHeight="1">
      <c r="C19" s="72" t="s">
        <v>215</v>
      </c>
      <c r="D19" s="72"/>
      <c r="E19" s="329" t="s">
        <v>216</v>
      </c>
      <c r="F19" s="329"/>
      <c r="G19" s="329"/>
    </row>
    <row r="21" spans="1:7">
      <c r="A21" s="125"/>
    </row>
    <row r="22" spans="1:7">
      <c r="A22" s="125"/>
    </row>
    <row r="23" spans="1:7">
      <c r="A23" s="125"/>
    </row>
    <row r="24" spans="1:7">
      <c r="A24" s="125"/>
    </row>
  </sheetData>
  <mergeCells count="19">
    <mergeCell ref="E15:G15"/>
    <mergeCell ref="E19:G19"/>
    <mergeCell ref="E16:G16"/>
    <mergeCell ref="E17:G17"/>
    <mergeCell ref="E18:G18"/>
    <mergeCell ref="A1:H1"/>
    <mergeCell ref="C5:G5"/>
    <mergeCell ref="C6:G6"/>
    <mergeCell ref="C7:G7"/>
    <mergeCell ref="E13:G13"/>
    <mergeCell ref="E14:G14"/>
    <mergeCell ref="C12:G12"/>
    <mergeCell ref="C8:G8"/>
    <mergeCell ref="D9:E9"/>
    <mergeCell ref="F9:G9"/>
    <mergeCell ref="D10:E10"/>
    <mergeCell ref="F10:G10"/>
    <mergeCell ref="D11:E11"/>
    <mergeCell ref="F11:G11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vlavianos</dc:creator>
  <cp:lastModifiedBy>log71</cp:lastModifiedBy>
  <cp:lastPrinted>2014-06-05T11:56:31Z</cp:lastPrinted>
  <dcterms:created xsi:type="dcterms:W3CDTF">2011-01-10T15:01:38Z</dcterms:created>
  <dcterms:modified xsi:type="dcterms:W3CDTF">2018-01-03T09:38:32Z</dcterms:modified>
</cp:coreProperties>
</file>